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0545" tabRatio="347" activeTab="0"/>
  </bookViews>
  <sheets>
    <sheet name="accueil" sheetId="1" r:id="rId1"/>
    <sheet name="I" sheetId="2" r:id="rId2"/>
    <sheet name="P" sheetId="3" r:id="rId3"/>
    <sheet name="R" sheetId="4" r:id="rId4"/>
  </sheets>
  <definedNames>
    <definedName name="_1Sans_nom" localSheetId="3">'R'!#REF!</definedName>
    <definedName name="_2Sans_nom">#REF!</definedName>
    <definedName name="_xlfn.COUNTIFS" hidden="1">#NAME?</definedName>
    <definedName name="_xlnm.Print_Titles" localSheetId="1">'I'!$1:$4</definedName>
    <definedName name="_xlnm.Print_Titles" localSheetId="3">'R'!$2:$2</definedName>
    <definedName name="_xlnm.Print_Area" localSheetId="1">'I'!$A$1:$G$40</definedName>
    <definedName name="_xlnm.Print_Area" localSheetId="3">'R'!$A$2:$C$60</definedName>
  </definedNames>
  <calcPr fullCalcOnLoad="1"/>
</workbook>
</file>

<file path=xl/sharedStrings.xml><?xml version="1.0" encoding="utf-8"?>
<sst xmlns="http://schemas.openxmlformats.org/spreadsheetml/2006/main" count="376" uniqueCount="226">
  <si>
    <t>V4</t>
  </si>
  <si>
    <t>V3</t>
  </si>
  <si>
    <t>V1</t>
  </si>
  <si>
    <t>V2</t>
  </si>
  <si>
    <t>F</t>
  </si>
  <si>
    <t>M</t>
  </si>
  <si>
    <t>nom</t>
  </si>
  <si>
    <t>club</t>
  </si>
  <si>
    <t>cat</t>
  </si>
  <si>
    <t>sexe</t>
  </si>
  <si>
    <t>inscrits</t>
  </si>
  <si>
    <t>MORANT Jacky</t>
  </si>
  <si>
    <t>NOUZONVILLE</t>
  </si>
  <si>
    <t>MORANT Denis</t>
  </si>
  <si>
    <t>Fédération Française de Tennis de Table</t>
  </si>
  <si>
    <t>Ligue de Champagne-Ardenne</t>
  </si>
  <si>
    <t>Comité des Ardennes</t>
  </si>
  <si>
    <t>accueil</t>
  </si>
  <si>
    <t>BAZEILLES</t>
  </si>
  <si>
    <t>MANGIN Emmanuel</t>
  </si>
  <si>
    <t>GIVET</t>
  </si>
  <si>
    <t>LY Peng Kea</t>
  </si>
  <si>
    <t>EXPOSITO Manuel</t>
  </si>
  <si>
    <t>DEKEYSER Guy</t>
  </si>
  <si>
    <t>VIVIER</t>
  </si>
  <si>
    <t>CHEMERY</t>
  </si>
  <si>
    <t>TAGNON</t>
  </si>
  <si>
    <t>FAGOT Denis</t>
  </si>
  <si>
    <t>SINGUERLE Line</t>
  </si>
  <si>
    <t>PHILIPPOT LOIC</t>
  </si>
  <si>
    <t>SENECHAL Didier</t>
  </si>
  <si>
    <t>NOIZET Jean-Paul</t>
  </si>
  <si>
    <t>CARIGNAN</t>
  </si>
  <si>
    <t>GLAIRE</t>
  </si>
  <si>
    <t>CMATT</t>
  </si>
  <si>
    <t>RETHEL</t>
  </si>
  <si>
    <t>ROCROI</t>
  </si>
  <si>
    <t>WARCQ</t>
  </si>
  <si>
    <t>VOUZIERS</t>
  </si>
  <si>
    <t>ETREPIGNY</t>
  </si>
  <si>
    <t>NEUVILLOIS</t>
  </si>
  <si>
    <t>NOUVION-FLIZE</t>
  </si>
  <si>
    <t>AUVILLERS</t>
  </si>
  <si>
    <t>REVIN HAYBOISE</t>
  </si>
  <si>
    <t>ANGECOURT</t>
  </si>
  <si>
    <t>CLAVY WARBY</t>
  </si>
  <si>
    <t>CLIRON</t>
  </si>
  <si>
    <t>FLOING</t>
  </si>
  <si>
    <t>HARCY</t>
  </si>
  <si>
    <t>MONTCY</t>
  </si>
  <si>
    <t>VIREUX</t>
  </si>
  <si>
    <t xml:space="preserve"> inscrits</t>
  </si>
  <si>
    <t>JOWYK Nathaly</t>
  </si>
  <si>
    <t>CHOISY Philippe</t>
  </si>
  <si>
    <t>BRACONNIER Jean-Michel</t>
  </si>
  <si>
    <t>ARNOULD Francis</t>
  </si>
  <si>
    <t>SIMON Christophe</t>
  </si>
  <si>
    <t>DAMERY Jean Pierre</t>
  </si>
  <si>
    <t>THRO Bénigne</t>
  </si>
  <si>
    <t>SEDAN</t>
  </si>
  <si>
    <t>LES MAZURES</t>
  </si>
  <si>
    <t>date naissance</t>
  </si>
  <si>
    <t>BAHNWEG Dominique</t>
  </si>
  <si>
    <t>lieu</t>
  </si>
  <si>
    <t>clt phase 2</t>
  </si>
  <si>
    <t>n° licence</t>
  </si>
  <si>
    <t>08080004</t>
  </si>
  <si>
    <t>08080005</t>
  </si>
  <si>
    <t>0811540</t>
  </si>
  <si>
    <t>0811592</t>
  </si>
  <si>
    <t>08315</t>
  </si>
  <si>
    <t>0811257</t>
  </si>
  <si>
    <t>08080006</t>
  </si>
  <si>
    <t>084186</t>
  </si>
  <si>
    <t>08246</t>
  </si>
  <si>
    <t>08080013</t>
  </si>
  <si>
    <t>0810300</t>
  </si>
  <si>
    <t>083836</t>
  </si>
  <si>
    <t>088913</t>
  </si>
  <si>
    <t>085986</t>
  </si>
  <si>
    <t>089943</t>
  </si>
  <si>
    <t>08080014</t>
  </si>
  <si>
    <t>08080015</t>
  </si>
  <si>
    <t>08080017</t>
  </si>
  <si>
    <t>08080024</t>
  </si>
  <si>
    <t>08080035</t>
  </si>
  <si>
    <t>082384</t>
  </si>
  <si>
    <t>08080043</t>
  </si>
  <si>
    <t>08080047</t>
  </si>
  <si>
    <t>08080053</t>
  </si>
  <si>
    <t>0810853</t>
  </si>
  <si>
    <t>087739</t>
  </si>
  <si>
    <t>08080059</t>
  </si>
  <si>
    <t>08080064</t>
  </si>
  <si>
    <t>08080074</t>
  </si>
  <si>
    <t>08080076</t>
  </si>
  <si>
    <t>08523</t>
  </si>
  <si>
    <t>089395</t>
  </si>
  <si>
    <t>0811480</t>
  </si>
  <si>
    <t>08080082</t>
  </si>
  <si>
    <t>n° club</t>
  </si>
  <si>
    <t>083713</t>
  </si>
  <si>
    <t>089612</t>
  </si>
  <si>
    <t>08080087</t>
  </si>
  <si>
    <t>0811475</t>
  </si>
  <si>
    <t>08080092</t>
  </si>
  <si>
    <t>08080057</t>
  </si>
  <si>
    <t>08080044</t>
  </si>
  <si>
    <t>08080060</t>
  </si>
  <si>
    <t>08080045</t>
  </si>
  <si>
    <t>08080050</t>
  </si>
  <si>
    <t>08080084</t>
  </si>
  <si>
    <t>08080067</t>
  </si>
  <si>
    <t>RODENAS Olivier</t>
  </si>
  <si>
    <t>NORMAND Franck</t>
  </si>
  <si>
    <t>088356</t>
  </si>
  <si>
    <t>928481</t>
  </si>
  <si>
    <t>poules</t>
  </si>
  <si>
    <t>date</t>
  </si>
  <si>
    <t>ECHELON DEPARTEMENTAL</t>
  </si>
  <si>
    <t>V1 Messieurs</t>
  </si>
  <si>
    <t>résultats</t>
  </si>
  <si>
    <t>V2 Messieurs</t>
  </si>
  <si>
    <t>V3 Messieurs</t>
  </si>
  <si>
    <t>V4 Messieurs</t>
  </si>
  <si>
    <t>CHAMPIONNAT DE FRANCE VETERAN ECHELON DEPARTEMENTAL</t>
  </si>
  <si>
    <t>V1 Dames</t>
  </si>
  <si>
    <t>V2 Dames</t>
  </si>
  <si>
    <t>CHAMPIONNAT DE FRANCE VETERAN</t>
  </si>
  <si>
    <t>LECRIQUE Jean Pierre</t>
  </si>
  <si>
    <t>087880</t>
  </si>
  <si>
    <t>50 03 10</t>
  </si>
  <si>
    <t>saison 2015 - 2016</t>
  </si>
  <si>
    <t>CIENKI FOSTIER Nathalie</t>
  </si>
  <si>
    <t>089584</t>
  </si>
  <si>
    <t>66 03 27</t>
  </si>
  <si>
    <t>50 08 28</t>
  </si>
  <si>
    <t>57 06 10</t>
  </si>
  <si>
    <t>60 06 09</t>
  </si>
  <si>
    <t>51 09 09</t>
  </si>
  <si>
    <t>68 08 01</t>
  </si>
  <si>
    <t>49 09 15</t>
  </si>
  <si>
    <t>74 09 07</t>
  </si>
  <si>
    <t>50 08 30</t>
  </si>
  <si>
    <t>74 03 10</t>
  </si>
  <si>
    <t>69 11 17</t>
  </si>
  <si>
    <t>73 12 31</t>
  </si>
  <si>
    <t>49 07 22</t>
  </si>
  <si>
    <t>67 10 06</t>
  </si>
  <si>
    <t>41 01 10</t>
  </si>
  <si>
    <t>55 08 29</t>
  </si>
  <si>
    <t>51 01 10</t>
  </si>
  <si>
    <t>73 06 30</t>
  </si>
  <si>
    <t>67 07 16</t>
  </si>
  <si>
    <t>54 02 25</t>
  </si>
  <si>
    <t>65 12 21</t>
  </si>
  <si>
    <t>64 07 20</t>
  </si>
  <si>
    <t>62 10 06</t>
  </si>
  <si>
    <t>ANCELIN Yvon</t>
  </si>
  <si>
    <t>081379</t>
  </si>
  <si>
    <t>39 05 26</t>
  </si>
  <si>
    <t>BERNARD Philippe</t>
  </si>
  <si>
    <t>083897</t>
  </si>
  <si>
    <t>59 12 02</t>
  </si>
  <si>
    <t>DUPUIS Alain</t>
  </si>
  <si>
    <t>089097</t>
  </si>
  <si>
    <t>45 11 02</t>
  </si>
  <si>
    <t>COSSON Lysiane</t>
  </si>
  <si>
    <t>FREROT Claude</t>
  </si>
  <si>
    <t>088881</t>
  </si>
  <si>
    <t>45 09 24</t>
  </si>
  <si>
    <t>FAGOT Noel</t>
  </si>
  <si>
    <t>088247</t>
  </si>
  <si>
    <t>57 10 22</t>
  </si>
  <si>
    <t>FAGOT Nathalie</t>
  </si>
  <si>
    <t>089946</t>
  </si>
  <si>
    <t>62 03 12</t>
  </si>
  <si>
    <t>LEFEVRE Jean François</t>
  </si>
  <si>
    <t>087159</t>
  </si>
  <si>
    <t>72 06 17</t>
  </si>
  <si>
    <t>inscrit</t>
  </si>
  <si>
    <t>DUQUESNE Vidal</t>
  </si>
  <si>
    <t>089666</t>
  </si>
  <si>
    <t>57 08 04</t>
  </si>
  <si>
    <t>ROUSSEAUX Philippe</t>
  </si>
  <si>
    <t>082265</t>
  </si>
  <si>
    <t>68 10 23</t>
  </si>
  <si>
    <t>LECLERE David</t>
  </si>
  <si>
    <t>083553</t>
  </si>
  <si>
    <t>70 01 03</t>
  </si>
  <si>
    <t>PETIT Franck</t>
  </si>
  <si>
    <t>082888</t>
  </si>
  <si>
    <t>72 09 20</t>
  </si>
  <si>
    <t>Formule</t>
  </si>
  <si>
    <t>maj   21/05/2016</t>
  </si>
  <si>
    <t>MERCIER Thierry</t>
  </si>
  <si>
    <t>0811764</t>
  </si>
  <si>
    <t>65 07 12</t>
  </si>
  <si>
    <t>NIVELET Frédéric</t>
  </si>
  <si>
    <t>089434</t>
  </si>
  <si>
    <t>74 01 04</t>
  </si>
  <si>
    <t>PONTOISE Pascal</t>
  </si>
  <si>
    <t>089079</t>
  </si>
  <si>
    <t>56 11 10</t>
  </si>
  <si>
    <t>SOARES Carlos</t>
  </si>
  <si>
    <t>085923</t>
  </si>
  <si>
    <t>75 03 07</t>
  </si>
  <si>
    <t>CLIN Jean-Paul</t>
  </si>
  <si>
    <t>082560</t>
  </si>
  <si>
    <t>41 07 27</t>
  </si>
  <si>
    <t>BOIZET Vincent</t>
  </si>
  <si>
    <t>085214</t>
  </si>
  <si>
    <t>72 01 17</t>
  </si>
  <si>
    <t>CHAMBRU Daniel</t>
  </si>
  <si>
    <t>08205</t>
  </si>
  <si>
    <t>V5</t>
  </si>
  <si>
    <t>28 10 18</t>
  </si>
  <si>
    <t>CARUZZI Eric</t>
  </si>
  <si>
    <t>089341</t>
  </si>
  <si>
    <t>62 06 28</t>
  </si>
  <si>
    <t>RAGUET Hervé</t>
  </si>
  <si>
    <t>63 05 28</t>
  </si>
  <si>
    <t>0811403</t>
  </si>
  <si>
    <t>DELANNOY Jacques</t>
  </si>
  <si>
    <t>0835</t>
  </si>
  <si>
    <t>56 05 09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</si>
</sst>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800]dddd\,\ mmmm\ dd\,\ yyyy"/>
    <numFmt numFmtId="166" formatCode="[$-40C]dddd\ d\ mmmm\ yyyy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sz val="20"/>
      <color indexed="8"/>
      <name val="Arial"/>
      <family val="2"/>
    </font>
    <font>
      <sz val="10"/>
      <name val="Comic Sans MS"/>
      <family val="4"/>
    </font>
    <font>
      <sz val="10"/>
      <name val="Albany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4"/>
      <name val="Albany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4" borderId="0" xfId="45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7" fillId="33" borderId="0" xfId="45" applyFont="1" applyFill="1" applyAlignment="1" applyProtection="1">
      <alignment horizontal="center" vertical="center"/>
      <protection/>
    </xf>
    <xf numFmtId="165" fontId="0" fillId="33" borderId="0" xfId="0" applyNumberForma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47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45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0" xfId="45" applyFill="1" applyBorder="1" applyAlignment="1" applyProtection="1" quotePrefix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45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4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4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5"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0</xdr:rowOff>
    </xdr:from>
    <xdr:to>
      <xdr:col>4</xdr:col>
      <xdr:colOff>1190625</xdr:colOff>
      <xdr:row>4</xdr:row>
      <xdr:rowOff>180975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0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4:I50" comment="" totalsRowCount="1">
  <autoFilter ref="A4:I50"/>
  <tableColumns count="9">
    <tableColumn id="1" name="nom" totalsRowFunction="count"/>
    <tableColumn id="2" name="club"/>
    <tableColumn id="3" name="n° licence"/>
    <tableColumn id="4" name="clt phase 2"/>
    <tableColumn id="5" name="cat"/>
    <tableColumn id="6" name="date naissance"/>
    <tableColumn id="7" name="sexe"/>
    <tableColumn id="8" name="inscrit"/>
    <tableColumn id="9" name="Formu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3" width="11.421875" style="2" customWidth="1"/>
    <col min="4" max="4" width="35.140625" style="3" bestFit="1" customWidth="1"/>
    <col min="5" max="5" width="23.57421875" style="2" bestFit="1" customWidth="1"/>
    <col min="6" max="6" width="15.00390625" style="3" customWidth="1"/>
    <col min="7" max="16384" width="11.421875" style="2" customWidth="1"/>
  </cols>
  <sheetData>
    <row r="1" ht="18" customHeight="1">
      <c r="G1" s="39" t="s">
        <v>194</v>
      </c>
    </row>
    <row r="2" ht="15.75" customHeight="1">
      <c r="D2" s="3" t="s">
        <v>14</v>
      </c>
    </row>
    <row r="3" ht="15.75" customHeight="1">
      <c r="D3" s="4" t="s">
        <v>15</v>
      </c>
    </row>
    <row r="4" ht="15.75" customHeight="1">
      <c r="D4" s="6" t="s">
        <v>16</v>
      </c>
    </row>
    <row r="5" ht="18" customHeight="1"/>
    <row r="7" ht="18">
      <c r="D7" s="5" t="s">
        <v>125</v>
      </c>
    </row>
    <row r="8" ht="15.75">
      <c r="D8" s="6" t="s">
        <v>132</v>
      </c>
    </row>
    <row r="10" spans="2:6" s="8" customFormat="1" ht="25.5" customHeight="1">
      <c r="B10" s="9"/>
      <c r="D10" s="9"/>
      <c r="E10" s="11" t="s">
        <v>118</v>
      </c>
      <c r="F10" s="11" t="s">
        <v>63</v>
      </c>
    </row>
    <row r="11" spans="2:6" s="8" customFormat="1" ht="25.5" customHeight="1">
      <c r="B11" s="9"/>
      <c r="D11" s="9" t="s">
        <v>10</v>
      </c>
      <c r="E11" s="10">
        <v>42517</v>
      </c>
      <c r="F11" s="12" t="s">
        <v>26</v>
      </c>
    </row>
    <row r="12" spans="2:6" s="8" customFormat="1" ht="25.5" customHeight="1">
      <c r="B12" s="9"/>
      <c r="D12" s="9" t="s">
        <v>117</v>
      </c>
      <c r="E12" s="10"/>
      <c r="F12" s="12"/>
    </row>
    <row r="13" spans="4:6" s="8" customFormat="1" ht="25.5" customHeight="1">
      <c r="D13" s="9" t="s">
        <v>121</v>
      </c>
      <c r="E13" s="10"/>
      <c r="F13" s="12"/>
    </row>
    <row r="14" spans="4:6" s="8" customFormat="1" ht="25.5" customHeight="1">
      <c r="D14" s="9"/>
      <c r="E14" s="10"/>
      <c r="F14" s="12"/>
    </row>
    <row r="15" spans="4:6" s="8" customFormat="1" ht="25.5" customHeight="1">
      <c r="D15" s="9"/>
      <c r="F15" s="12"/>
    </row>
    <row r="16" spans="4:6" s="8" customFormat="1" ht="25.5" customHeight="1">
      <c r="D16" s="9"/>
      <c r="F16" s="12"/>
    </row>
    <row r="17" s="8" customFormat="1" ht="12.75" customHeight="1">
      <c r="F17" s="12"/>
    </row>
    <row r="18" ht="18">
      <c r="D18" s="9"/>
    </row>
  </sheetData>
  <sheetProtection/>
  <hyperlinks>
    <hyperlink ref="D11" location="I!A1" display="inscrits"/>
    <hyperlink ref="D12" location="P!A1" display="poules"/>
    <hyperlink ref="D13" location="'R'!A1" display="résultats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52"/>
  <sheetViews>
    <sheetView zoomScale="85" zoomScaleNormal="8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1" sqref="D1"/>
    </sheetView>
  </sheetViews>
  <sheetFormatPr defaultColWidth="11.00390625" defaultRowHeight="15" customHeight="1"/>
  <cols>
    <col min="1" max="1" width="22.8515625" style="67" bestFit="1" customWidth="1"/>
    <col min="2" max="2" width="13.28125" style="67" bestFit="1" customWidth="1"/>
    <col min="3" max="3" width="14.421875" style="68" bestFit="1" customWidth="1"/>
    <col min="4" max="4" width="15.421875" style="64" bestFit="1" customWidth="1"/>
    <col min="5" max="5" width="8.8515625" style="64" bestFit="1" customWidth="1"/>
    <col min="6" max="6" width="16.140625" style="64" bestFit="1" customWidth="1"/>
    <col min="7" max="7" width="10.140625" style="65" bestFit="1" customWidth="1"/>
    <col min="8" max="8" width="11.57421875" style="69" bestFit="1" customWidth="1"/>
    <col min="9" max="9" width="13.140625" style="64" bestFit="1" customWidth="1"/>
    <col min="10" max="10" width="11.00390625" style="64" customWidth="1"/>
    <col min="11" max="11" width="16.00390625" style="64" bestFit="1" customWidth="1"/>
    <col min="12" max="12" width="12.140625" style="64" bestFit="1" customWidth="1"/>
    <col min="13" max="13" width="12.421875" style="64" bestFit="1" customWidth="1"/>
    <col min="14" max="16384" width="11.00390625" style="64" customWidth="1"/>
  </cols>
  <sheetData>
    <row r="1" spans="1:237" s="55" customFormat="1" ht="18">
      <c r="A1" s="49">
        <f>+A50</f>
        <v>45</v>
      </c>
      <c r="B1" s="50" t="s">
        <v>51</v>
      </c>
      <c r="C1" s="53"/>
      <c r="D1" s="54" t="s">
        <v>17</v>
      </c>
      <c r="G1" s="56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9"/>
      <c r="IC1" s="59"/>
    </row>
    <row r="2" spans="1:237" s="55" customFormat="1" ht="1.5" customHeight="1">
      <c r="A2" s="60"/>
      <c r="B2" s="61"/>
      <c r="C2" s="53"/>
      <c r="D2" s="54"/>
      <c r="G2" s="56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9"/>
      <c r="IC2" s="59"/>
    </row>
    <row r="3" spans="1:237" s="55" customFormat="1" ht="1.5" customHeight="1">
      <c r="A3" s="60"/>
      <c r="B3" s="61"/>
      <c r="C3" s="53"/>
      <c r="D3" s="62"/>
      <c r="G3" s="56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9"/>
      <c r="IC3" s="59"/>
    </row>
    <row r="4" spans="1:13" s="43" customFormat="1" ht="46.5" customHeight="1">
      <c r="A4" s="43" t="s">
        <v>6</v>
      </c>
      <c r="B4" s="43" t="s">
        <v>7</v>
      </c>
      <c r="C4" s="41" t="s">
        <v>65</v>
      </c>
      <c r="D4" s="42" t="s">
        <v>64</v>
      </c>
      <c r="E4" s="42" t="s">
        <v>8</v>
      </c>
      <c r="F4" s="42" t="s">
        <v>61</v>
      </c>
      <c r="G4" s="44" t="s">
        <v>9</v>
      </c>
      <c r="H4" s="42" t="s">
        <v>180</v>
      </c>
      <c r="I4" s="42" t="s">
        <v>193</v>
      </c>
      <c r="K4" s="42" t="s">
        <v>7</v>
      </c>
      <c r="L4" s="41" t="s">
        <v>100</v>
      </c>
      <c r="M4" s="42" t="s">
        <v>10</v>
      </c>
    </row>
    <row r="5" spans="1:237" ht="18" customHeight="1">
      <c r="A5" s="1" t="s">
        <v>133</v>
      </c>
      <c r="B5" s="1" t="s">
        <v>37</v>
      </c>
      <c r="C5" s="13" t="s">
        <v>134</v>
      </c>
      <c r="D5" s="40">
        <v>500</v>
      </c>
      <c r="E5" s="40" t="s">
        <v>2</v>
      </c>
      <c r="F5" s="40" t="s">
        <v>135</v>
      </c>
      <c r="G5" s="40" t="s">
        <v>4</v>
      </c>
      <c r="H5" s="71">
        <f>IF(G5="F",COUNTIF($G$5:$G$49,"F"),_xlfn.COUNTIFS($G$5:$G$49,G5,$E$5:$E$49,E5))</f>
        <v>5</v>
      </c>
      <c r="I5" s="45" t="str">
        <f aca="true" t="shared" si="0" ref="I5:I49">IF(H5&lt;=5,"1 poule de "&amp;H5,ROUNDUP(H5/4,0)&amp;" poules de 4")</f>
        <v>1 poule de 5</v>
      </c>
      <c r="J5" s="58"/>
      <c r="K5" s="46" t="s">
        <v>44</v>
      </c>
      <c r="L5" s="47" t="s">
        <v>111</v>
      </c>
      <c r="M5" s="70">
        <f>IF(COUNTIF($B$5:$B$49,K5)=0,"",COUNTIF($B$5:$B$49,K5))</f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63"/>
      <c r="IC5" s="63"/>
    </row>
    <row r="6" spans="1:237" ht="18" customHeight="1">
      <c r="A6" s="1" t="s">
        <v>52</v>
      </c>
      <c r="B6" s="1" t="s">
        <v>37</v>
      </c>
      <c r="C6" s="13" t="s">
        <v>91</v>
      </c>
      <c r="D6" s="40">
        <v>876</v>
      </c>
      <c r="E6" s="40" t="s">
        <v>3</v>
      </c>
      <c r="F6" s="40" t="s">
        <v>157</v>
      </c>
      <c r="G6" s="40" t="s">
        <v>4</v>
      </c>
      <c r="H6" s="71">
        <f>IF(G6="F",COUNTIF($G$5:$G$49,"F"),_xlfn.COUNTIFS($G$5:$G$49,G6,$E$5:$E$49,E6))</f>
        <v>5</v>
      </c>
      <c r="I6" s="45" t="str">
        <f t="shared" si="0"/>
        <v>1 poule de 5</v>
      </c>
      <c r="J6" s="58"/>
      <c r="K6" s="46" t="s">
        <v>42</v>
      </c>
      <c r="L6" s="47" t="s">
        <v>112</v>
      </c>
      <c r="M6" s="70">
        <f>IF(COUNTIF($B$5:$B$49,K6)=0,"",COUNTIF($B$5:$B$49,K6))</f>
      </c>
      <c r="N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63"/>
      <c r="IC6" s="63"/>
    </row>
    <row r="7" spans="1:237" ht="18" customHeight="1">
      <c r="A7" s="1" t="s">
        <v>167</v>
      </c>
      <c r="B7" s="1" t="s">
        <v>34</v>
      </c>
      <c r="C7" s="13" t="s">
        <v>86</v>
      </c>
      <c r="D7" s="40">
        <v>771</v>
      </c>
      <c r="E7" s="40" t="s">
        <v>3</v>
      </c>
      <c r="F7" s="40" t="s">
        <v>138</v>
      </c>
      <c r="G7" s="40" t="s">
        <v>4</v>
      </c>
      <c r="H7" s="71">
        <f>IF(G7="F",COUNTIF($G$5:$G$49,"F"),_xlfn.COUNTIFS($G$5:$G$49,G7,$E$5:$E$49,E7))</f>
        <v>5</v>
      </c>
      <c r="I7" s="45" t="str">
        <f t="shared" si="0"/>
        <v>1 poule de 5</v>
      </c>
      <c r="J7" s="58"/>
      <c r="K7" s="46" t="s">
        <v>18</v>
      </c>
      <c r="L7" s="47" t="s">
        <v>72</v>
      </c>
      <c r="M7" s="70">
        <f>IF(COUNTIF($B$5:$B$49,K7)=0,"",COUNTIF($B$5:$B$49,K7))</f>
        <v>2</v>
      </c>
      <c r="N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63"/>
      <c r="IC7" s="63"/>
    </row>
    <row r="8" spans="1:237" ht="18" customHeight="1">
      <c r="A8" s="1" t="s">
        <v>28</v>
      </c>
      <c r="B8" s="1" t="s">
        <v>26</v>
      </c>
      <c r="C8" s="13" t="s">
        <v>80</v>
      </c>
      <c r="D8" s="40">
        <v>747</v>
      </c>
      <c r="E8" s="40" t="s">
        <v>3</v>
      </c>
      <c r="F8" s="40" t="s">
        <v>155</v>
      </c>
      <c r="G8" s="40" t="s">
        <v>4</v>
      </c>
      <c r="H8" s="71">
        <f>IF(G8="F",COUNTIF($G$5:$G$49,"F"),_xlfn.COUNTIFS($G$5:$G$49,G8,$E$5:$E$49,E8))</f>
        <v>5</v>
      </c>
      <c r="I8" s="45" t="str">
        <f t="shared" si="0"/>
        <v>1 poule de 5</v>
      </c>
      <c r="J8" s="58"/>
      <c r="K8" s="46" t="s">
        <v>32</v>
      </c>
      <c r="L8" s="47" t="s">
        <v>103</v>
      </c>
      <c r="M8" s="70">
        <f>IF(COUNTIF($B$5:$B$49,K8)=0,"",COUNTIF($B$5:$B$49,K8))</f>
        <v>2</v>
      </c>
      <c r="N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63"/>
      <c r="IC8" s="63"/>
    </row>
    <row r="9" spans="1:237" ht="18" customHeight="1">
      <c r="A9" s="1" t="s">
        <v>174</v>
      </c>
      <c r="B9" s="1" t="s">
        <v>26</v>
      </c>
      <c r="C9" s="13" t="s">
        <v>175</v>
      </c>
      <c r="D9" s="40">
        <v>500</v>
      </c>
      <c r="E9" s="40" t="s">
        <v>3</v>
      </c>
      <c r="F9" s="40" t="s">
        <v>176</v>
      </c>
      <c r="G9" s="40" t="s">
        <v>4</v>
      </c>
      <c r="H9" s="71">
        <f>IF(G9="F",COUNTIF($G$5:$G$49,"F"),_xlfn.COUNTIFS($G$5:$G$49,G9,$E$5:$E$49,E9))</f>
        <v>5</v>
      </c>
      <c r="I9" s="45" t="str">
        <f t="shared" si="0"/>
        <v>1 poule de 5</v>
      </c>
      <c r="J9" s="58"/>
      <c r="K9" s="46" t="s">
        <v>25</v>
      </c>
      <c r="L9" s="47" t="s">
        <v>105</v>
      </c>
      <c r="M9" s="70">
        <f>IF(COUNTIF($B$5:$B$49,K9)=0,"",COUNTIF($B$5:$B$49,K9))</f>
        <v>4</v>
      </c>
      <c r="N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63"/>
      <c r="IC9" s="63"/>
    </row>
    <row r="10" spans="1:237" ht="18" customHeight="1">
      <c r="A10" s="1" t="s">
        <v>177</v>
      </c>
      <c r="B10" s="1" t="s">
        <v>26</v>
      </c>
      <c r="C10" s="13" t="s">
        <v>178</v>
      </c>
      <c r="D10" s="40">
        <v>1613</v>
      </c>
      <c r="E10" s="40" t="s">
        <v>2</v>
      </c>
      <c r="F10" s="40" t="s">
        <v>179</v>
      </c>
      <c r="G10" s="40" t="s">
        <v>5</v>
      </c>
      <c r="H10" s="71">
        <f>IF(G10="F",COUNTIF($G$5:$G$49,"F"),_xlfn.COUNTIFS($G$5:$G$49,G10,$E$5:$E$49,E10))</f>
        <v>15</v>
      </c>
      <c r="I10" s="40" t="str">
        <f t="shared" si="0"/>
        <v>4 poules de 4</v>
      </c>
      <c r="J10" s="58"/>
      <c r="K10" s="46" t="s">
        <v>45</v>
      </c>
      <c r="L10" s="47" t="s">
        <v>110</v>
      </c>
      <c r="M10" s="70">
        <f>IF(COUNTIF($B$5:$B$49,K10)=0,"",COUNTIF($B$5:$B$49,K10))</f>
      </c>
      <c r="N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63"/>
      <c r="IC10" s="63"/>
    </row>
    <row r="11" spans="1:237" ht="18" customHeight="1">
      <c r="A11" s="1" t="s">
        <v>187</v>
      </c>
      <c r="B11" s="1" t="s">
        <v>35</v>
      </c>
      <c r="C11" s="13" t="s">
        <v>188</v>
      </c>
      <c r="D11" s="40">
        <v>1596</v>
      </c>
      <c r="E11" s="40" t="s">
        <v>2</v>
      </c>
      <c r="F11" s="40" t="s">
        <v>189</v>
      </c>
      <c r="G11" s="40" t="s">
        <v>5</v>
      </c>
      <c r="H11" s="71">
        <f>IF(G11="F",COUNTIF($G$5:$G$49,"F"),_xlfn.COUNTIFS($G$5:$G$49,G11,$E$5:$E$49,E11))</f>
        <v>15</v>
      </c>
      <c r="I11" s="40" t="str">
        <f t="shared" si="0"/>
        <v>4 poules de 4</v>
      </c>
      <c r="J11" s="58"/>
      <c r="K11" s="46" t="s">
        <v>46</v>
      </c>
      <c r="L11" s="47" t="s">
        <v>82</v>
      </c>
      <c r="M11" s="70">
        <f>IF(COUNTIF($B$5:$B$49,K11)=0,"",COUNTIF($B$5:$B$49,K11))</f>
      </c>
      <c r="N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63"/>
      <c r="IC11" s="63"/>
    </row>
    <row r="12" spans="1:237" ht="18" customHeight="1">
      <c r="A12" s="1" t="s">
        <v>190</v>
      </c>
      <c r="B12" s="1" t="s">
        <v>34</v>
      </c>
      <c r="C12" s="13" t="s">
        <v>191</v>
      </c>
      <c r="D12" s="40">
        <v>1595</v>
      </c>
      <c r="E12" s="40" t="s">
        <v>2</v>
      </c>
      <c r="F12" s="40" t="s">
        <v>192</v>
      </c>
      <c r="G12" s="40" t="s">
        <v>5</v>
      </c>
      <c r="H12" s="71">
        <f>IF(G12="F",COUNTIF($G$5:$G$49,"F"),_xlfn.COUNTIFS($G$5:$G$49,G12,$E$5:$E$49,E12))</f>
        <v>15</v>
      </c>
      <c r="I12" s="40" t="str">
        <f t="shared" si="0"/>
        <v>4 poules de 4</v>
      </c>
      <c r="J12" s="58"/>
      <c r="K12" s="46" t="s">
        <v>34</v>
      </c>
      <c r="L12" s="47" t="s">
        <v>85</v>
      </c>
      <c r="M12" s="70">
        <f>IF(COUNTIF($B$5:$B$49,K12)=0,"",COUNTIF($B$5:$B$49,K12))</f>
        <v>8</v>
      </c>
      <c r="N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63"/>
      <c r="IC12" s="63"/>
    </row>
    <row r="13" spans="1:237" ht="18" customHeight="1">
      <c r="A13" s="1" t="s">
        <v>114</v>
      </c>
      <c r="B13" s="1" t="s">
        <v>26</v>
      </c>
      <c r="C13" s="13" t="s">
        <v>115</v>
      </c>
      <c r="D13" s="40">
        <v>1575</v>
      </c>
      <c r="E13" s="40" t="s">
        <v>2</v>
      </c>
      <c r="F13" s="40" t="s">
        <v>152</v>
      </c>
      <c r="G13" s="40" t="s">
        <v>5</v>
      </c>
      <c r="H13" s="71">
        <f>IF(G13="F",COUNTIF($G$5:$G$49,"F"),_xlfn.COUNTIFS($G$5:$G$49,G13,$E$5:$E$49,E13))</f>
        <v>15</v>
      </c>
      <c r="I13" s="40" t="str">
        <f t="shared" si="0"/>
        <v>4 poules de 4</v>
      </c>
      <c r="J13" s="58"/>
      <c r="K13" s="46" t="s">
        <v>39</v>
      </c>
      <c r="L13" s="47" t="s">
        <v>87</v>
      </c>
      <c r="M13" s="70">
        <f>IF(COUNTIF($B$5:$B$49,K13)=0,"",COUNTIF($B$5:$B$49,K13))</f>
        <v>2</v>
      </c>
      <c r="N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63"/>
      <c r="IC13" s="63"/>
    </row>
    <row r="14" spans="1:237" ht="18" customHeight="1">
      <c r="A14" s="1" t="s">
        <v>113</v>
      </c>
      <c r="B14" s="1" t="s">
        <v>34</v>
      </c>
      <c r="C14" s="13" t="s">
        <v>116</v>
      </c>
      <c r="D14" s="40">
        <v>1562</v>
      </c>
      <c r="E14" s="40" t="s">
        <v>2</v>
      </c>
      <c r="F14" s="40" t="s">
        <v>140</v>
      </c>
      <c r="G14" s="40" t="s">
        <v>5</v>
      </c>
      <c r="H14" s="71">
        <f>IF(G14="F",COUNTIF($G$5:$G$49,"F"),_xlfn.COUNTIFS($G$5:$G$49,G14,$E$5:$E$49,E14))</f>
        <v>15</v>
      </c>
      <c r="I14" s="40" t="str">
        <f t="shared" si="0"/>
        <v>4 poules de 4</v>
      </c>
      <c r="J14" s="58"/>
      <c r="K14" s="46" t="s">
        <v>47</v>
      </c>
      <c r="L14" s="47" t="s">
        <v>84</v>
      </c>
      <c r="M14" s="70">
        <f>IF(COUNTIF($B$5:$B$49,K14)=0,"",COUNTIF($B$5:$B$49,K14))</f>
      </c>
      <c r="N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63"/>
      <c r="IC14" s="63"/>
    </row>
    <row r="15" spans="1:237" ht="18" customHeight="1">
      <c r="A15" s="1" t="s">
        <v>184</v>
      </c>
      <c r="B15" s="1" t="s">
        <v>33</v>
      </c>
      <c r="C15" s="13" t="s">
        <v>185</v>
      </c>
      <c r="D15" s="40">
        <v>1399</v>
      </c>
      <c r="E15" s="40" t="s">
        <v>2</v>
      </c>
      <c r="F15" s="40" t="s">
        <v>186</v>
      </c>
      <c r="G15" s="40" t="s">
        <v>5</v>
      </c>
      <c r="H15" s="71">
        <f>IF(G15="F",COUNTIF($G$5:$G$49,"F"),_xlfn.COUNTIFS($G$5:$G$49,G15,$E$5:$E$49,E15))</f>
        <v>15</v>
      </c>
      <c r="I15" s="40" t="str">
        <f t="shared" si="0"/>
        <v>4 poules de 4</v>
      </c>
      <c r="J15" s="58"/>
      <c r="K15" s="46" t="s">
        <v>20</v>
      </c>
      <c r="L15" s="47" t="s">
        <v>67</v>
      </c>
      <c r="M15" s="70">
        <f>IF(COUNTIF($B$5:$B$49,K15)=0,"",COUNTIF($B$5:$B$49,K15))</f>
        <v>4</v>
      </c>
      <c r="N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63"/>
      <c r="IC15" s="63"/>
    </row>
    <row r="16" spans="1:237" ht="18" customHeight="1">
      <c r="A16" s="1" t="s">
        <v>56</v>
      </c>
      <c r="B16" s="1" t="s">
        <v>35</v>
      </c>
      <c r="C16" s="13" t="s">
        <v>97</v>
      </c>
      <c r="D16" s="40">
        <v>1380</v>
      </c>
      <c r="E16" s="40" t="s">
        <v>2</v>
      </c>
      <c r="F16" s="40" t="s">
        <v>148</v>
      </c>
      <c r="G16" s="40" t="s">
        <v>5</v>
      </c>
      <c r="H16" s="71">
        <f>IF(G16="F",COUNTIF($G$5:$G$49,"F"),_xlfn.COUNTIFS($G$5:$G$49,G16,$E$5:$E$49,E16))</f>
        <v>15</v>
      </c>
      <c r="I16" s="40" t="str">
        <f t="shared" si="0"/>
        <v>4 poules de 4</v>
      </c>
      <c r="J16" s="58"/>
      <c r="K16" s="46" t="s">
        <v>33</v>
      </c>
      <c r="L16" s="47" t="s">
        <v>99</v>
      </c>
      <c r="M16" s="70">
        <f>IF(COUNTIF($B$5:$B$49,K16)=0,"",COUNTIF($B$5:$B$49,K16))</f>
        <v>3</v>
      </c>
      <c r="N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63"/>
      <c r="IC16" s="63"/>
    </row>
    <row r="17" spans="1:237" ht="18" customHeight="1">
      <c r="A17" s="1" t="s">
        <v>54</v>
      </c>
      <c r="B17" s="1" t="s">
        <v>33</v>
      </c>
      <c r="C17" s="13" t="s">
        <v>102</v>
      </c>
      <c r="D17" s="40">
        <v>1260</v>
      </c>
      <c r="E17" s="40" t="s">
        <v>2</v>
      </c>
      <c r="F17" s="40" t="s">
        <v>146</v>
      </c>
      <c r="G17" s="40" t="s">
        <v>5</v>
      </c>
      <c r="H17" s="71">
        <f>IF(G17="F",COUNTIF($G$5:$G$49,"F"),_xlfn.COUNTIFS($G$5:$G$49,G17,$E$5:$E$49,E17))</f>
        <v>15</v>
      </c>
      <c r="I17" s="40" t="str">
        <f t="shared" si="0"/>
        <v>4 poules de 4</v>
      </c>
      <c r="J17" s="58"/>
      <c r="K17" s="46" t="s">
        <v>48</v>
      </c>
      <c r="L17" s="47" t="s">
        <v>83</v>
      </c>
      <c r="M17" s="70">
        <f>IF(COUNTIF($B$5:$B$49,K17)=0,"",COUNTIF($B$5:$B$49,K17))</f>
      </c>
      <c r="N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63"/>
      <c r="IC17" s="63"/>
    </row>
    <row r="18" spans="1:237" ht="18" customHeight="1">
      <c r="A18" s="1" t="s">
        <v>55</v>
      </c>
      <c r="B18" s="1" t="s">
        <v>33</v>
      </c>
      <c r="C18" s="13" t="s">
        <v>101</v>
      </c>
      <c r="D18" s="40">
        <v>1183</v>
      </c>
      <c r="E18" s="40" t="s">
        <v>2</v>
      </c>
      <c r="F18" s="40" t="s">
        <v>145</v>
      </c>
      <c r="G18" s="40" t="s">
        <v>5</v>
      </c>
      <c r="H18" s="71">
        <f>IF(G18="F",COUNTIF($G$5:$G$49,"F"),_xlfn.COUNTIFS($G$5:$G$49,G18,$E$5:$E$49,E18))</f>
        <v>15</v>
      </c>
      <c r="I18" s="40" t="str">
        <f t="shared" si="0"/>
        <v>4 poules de 4</v>
      </c>
      <c r="J18" s="58"/>
      <c r="K18" s="46" t="s">
        <v>60</v>
      </c>
      <c r="L18" s="47" t="s">
        <v>109</v>
      </c>
      <c r="M18" s="70">
        <f>IF(COUNTIF($B$5:$B$49,K18)=0,"",COUNTIF($B$5:$B$49,K18))</f>
      </c>
      <c r="N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63"/>
      <c r="IC18" s="63"/>
    </row>
    <row r="19" spans="1:237" ht="18" customHeight="1">
      <c r="A19" s="1" t="s">
        <v>204</v>
      </c>
      <c r="B19" s="1" t="s">
        <v>25</v>
      </c>
      <c r="C19" s="13" t="s">
        <v>205</v>
      </c>
      <c r="D19" s="40">
        <v>1062</v>
      </c>
      <c r="E19" s="40" t="s">
        <v>2</v>
      </c>
      <c r="F19" s="40" t="s">
        <v>206</v>
      </c>
      <c r="G19" s="40" t="s">
        <v>5</v>
      </c>
      <c r="H19" s="71">
        <f>IF(G19="F",COUNTIF($G$5:$G$49,"F"),_xlfn.COUNTIFS($G$5:$G$49,G19,$E$5:$E$49,E19))</f>
        <v>15</v>
      </c>
      <c r="I19" s="40" t="str">
        <f t="shared" si="0"/>
        <v>4 poules de 4</v>
      </c>
      <c r="J19" s="58"/>
      <c r="K19" s="46" t="s">
        <v>49</v>
      </c>
      <c r="L19" s="47" t="s">
        <v>88</v>
      </c>
      <c r="M19" s="70">
        <f>IF(COUNTIF($B$5:$B$49,K19)=0,"",COUNTIF($B$5:$B$49,K19))</f>
      </c>
      <c r="N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63"/>
      <c r="IC19" s="63"/>
    </row>
    <row r="20" spans="1:237" ht="18" customHeight="1">
      <c r="A20" s="1" t="s">
        <v>198</v>
      </c>
      <c r="B20" s="1" t="s">
        <v>25</v>
      </c>
      <c r="C20" s="13" t="s">
        <v>199</v>
      </c>
      <c r="D20" s="40">
        <v>986</v>
      </c>
      <c r="E20" s="40" t="s">
        <v>2</v>
      </c>
      <c r="F20" s="40" t="s">
        <v>200</v>
      </c>
      <c r="G20" s="40" t="s">
        <v>5</v>
      </c>
      <c r="H20" s="71">
        <f>IF(G20="F",COUNTIF($G$5:$G$49,"F"),_xlfn.COUNTIFS($G$5:$G$49,G20,$E$5:$E$49,E20))</f>
        <v>15</v>
      </c>
      <c r="I20" s="40" t="str">
        <f t="shared" si="0"/>
        <v>4 poules de 4</v>
      </c>
      <c r="J20" s="58"/>
      <c r="K20" s="46" t="s">
        <v>40</v>
      </c>
      <c r="L20" s="47" t="s">
        <v>92</v>
      </c>
      <c r="M20" s="70">
        <f>IF(COUNTIF($B$5:$B$49,K20)=0,"",COUNTIF($B$5:$B$49,K20))</f>
        <v>1</v>
      </c>
      <c r="N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63"/>
      <c r="IC20" s="63"/>
    </row>
    <row r="21" spans="1:237" ht="18" customHeight="1">
      <c r="A21" s="1" t="s">
        <v>19</v>
      </c>
      <c r="B21" s="1" t="s">
        <v>20</v>
      </c>
      <c r="C21" s="13" t="s">
        <v>71</v>
      </c>
      <c r="D21" s="40">
        <v>943</v>
      </c>
      <c r="E21" s="40" t="s">
        <v>2</v>
      </c>
      <c r="F21" s="40" t="s">
        <v>144</v>
      </c>
      <c r="G21" s="40" t="s">
        <v>5</v>
      </c>
      <c r="H21" s="71">
        <f>IF(G21="F",COUNTIF($G$5:$G$49,"F"),_xlfn.COUNTIFS($G$5:$G$49,G21,$E$5:$E$49,E21))</f>
        <v>15</v>
      </c>
      <c r="I21" s="40" t="str">
        <f t="shared" si="0"/>
        <v>4 poules de 4</v>
      </c>
      <c r="J21" s="58"/>
      <c r="K21" s="46" t="s">
        <v>41</v>
      </c>
      <c r="L21" s="47" t="s">
        <v>106</v>
      </c>
      <c r="M21" s="70">
        <f>IF(COUNTIF($B$5:$B$49,K21)=0,"",COUNTIF($B$5:$B$49,K21))</f>
      </c>
      <c r="N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63"/>
      <c r="IC21" s="63"/>
    </row>
    <row r="22" spans="1:237" ht="18" customHeight="1">
      <c r="A22" s="1" t="s">
        <v>210</v>
      </c>
      <c r="B22" s="1" t="s">
        <v>34</v>
      </c>
      <c r="C22" s="13" t="s">
        <v>211</v>
      </c>
      <c r="D22" s="40">
        <v>894</v>
      </c>
      <c r="E22" s="40" t="s">
        <v>2</v>
      </c>
      <c r="F22" s="40" t="s">
        <v>212</v>
      </c>
      <c r="G22" s="40" t="s">
        <v>5</v>
      </c>
      <c r="H22" s="71">
        <f>IF(G22="F",COUNTIF($G$5:$G$49,"F"),_xlfn.COUNTIFS($G$5:$G$49,G22,$E$5:$E$49,E22))</f>
        <v>15</v>
      </c>
      <c r="I22" s="45" t="str">
        <f t="shared" si="0"/>
        <v>4 poules de 4</v>
      </c>
      <c r="J22" s="58"/>
      <c r="K22" s="46" t="s">
        <v>12</v>
      </c>
      <c r="L22" s="47" t="s">
        <v>94</v>
      </c>
      <c r="M22" s="70">
        <f>IF(COUNTIF($B$5:$B$49,K22)=0,"",COUNTIF($B$5:$B$49,K22))</f>
        <v>1</v>
      </c>
      <c r="N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63"/>
      <c r="IC22" s="63"/>
    </row>
    <row r="23" spans="1:237" ht="18" customHeight="1">
      <c r="A23" s="1" t="s">
        <v>29</v>
      </c>
      <c r="B23" s="1" t="s">
        <v>26</v>
      </c>
      <c r="C23" s="13" t="s">
        <v>78</v>
      </c>
      <c r="D23" s="40">
        <v>667</v>
      </c>
      <c r="E23" s="40" t="s">
        <v>2</v>
      </c>
      <c r="F23" s="40" t="s">
        <v>153</v>
      </c>
      <c r="G23" s="40" t="s">
        <v>5</v>
      </c>
      <c r="H23" s="71">
        <f>IF(G23="F",COUNTIF($G$5:$G$49,"F"),_xlfn.COUNTIFS($G$5:$G$49,G23,$E$5:$E$49,E23))</f>
        <v>15</v>
      </c>
      <c r="I23" s="45" t="str">
        <f t="shared" si="0"/>
        <v>4 poules de 4</v>
      </c>
      <c r="J23" s="58"/>
      <c r="K23" s="46" t="s">
        <v>35</v>
      </c>
      <c r="L23" s="47" t="s">
        <v>95</v>
      </c>
      <c r="M23" s="70">
        <f>IF(COUNTIF($B$5:$B$49,K23)=0,"",COUNTIF($B$5:$B$49,K23))</f>
        <v>5</v>
      </c>
      <c r="N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63"/>
      <c r="IC23" s="63"/>
    </row>
    <row r="24" spans="1:237" ht="18" customHeight="1">
      <c r="A24" s="1" t="s">
        <v>22</v>
      </c>
      <c r="B24" s="1" t="s">
        <v>20</v>
      </c>
      <c r="C24" s="13" t="s">
        <v>69</v>
      </c>
      <c r="D24" s="40">
        <v>575</v>
      </c>
      <c r="E24" s="40" t="s">
        <v>2</v>
      </c>
      <c r="F24" s="40" t="s">
        <v>142</v>
      </c>
      <c r="G24" s="40" t="s">
        <v>5</v>
      </c>
      <c r="H24" s="71">
        <f>IF(G24="F",COUNTIF($G$5:$G$49,"F"),_xlfn.COUNTIFS($G$5:$G$49,G24,$E$5:$E$49,E24))</f>
        <v>15</v>
      </c>
      <c r="I24" s="45" t="str">
        <f t="shared" si="0"/>
        <v>4 poules de 4</v>
      </c>
      <c r="J24" s="58"/>
      <c r="K24" s="46" t="s">
        <v>43</v>
      </c>
      <c r="L24" s="47" t="s">
        <v>81</v>
      </c>
      <c r="M24" s="70">
        <f>IF(COUNTIF($B$5:$B$49,K24)=0,"",COUNTIF($B$5:$B$49,K24))</f>
      </c>
      <c r="N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63"/>
      <c r="IC24" s="63"/>
    </row>
    <row r="25" spans="1:237" ht="18" customHeight="1">
      <c r="A25" s="1" t="s">
        <v>220</v>
      </c>
      <c r="B25" s="1" t="s">
        <v>34</v>
      </c>
      <c r="C25" s="13" t="s">
        <v>222</v>
      </c>
      <c r="D25" s="40">
        <v>1274</v>
      </c>
      <c r="E25" s="40" t="s">
        <v>3</v>
      </c>
      <c r="F25" s="40" t="s">
        <v>221</v>
      </c>
      <c r="G25" s="40" t="s">
        <v>5</v>
      </c>
      <c r="H25" s="71">
        <f>IF(G25="F",COUNTIF($G$5:$G$49,"F"),_xlfn.COUNTIFS($G$5:$G$49,G25,$E$5:$E$49,E25))</f>
        <v>10</v>
      </c>
      <c r="I25" s="45" t="str">
        <f t="shared" si="0"/>
        <v>3 poules de 4</v>
      </c>
      <c r="J25" s="58"/>
      <c r="K25" s="46" t="s">
        <v>36</v>
      </c>
      <c r="L25" s="47" t="s">
        <v>66</v>
      </c>
      <c r="M25" s="70">
        <f>IF(COUNTIF($B$5:$B$49,K25)=0,"",COUNTIF($B$5:$B$49,K25))</f>
      </c>
      <c r="N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63"/>
      <c r="IC25" s="63"/>
    </row>
    <row r="26" spans="1:237" ht="18" customHeight="1">
      <c r="A26" s="1" t="s">
        <v>223</v>
      </c>
      <c r="B26" s="1" t="s">
        <v>18</v>
      </c>
      <c r="C26" s="13" t="s">
        <v>224</v>
      </c>
      <c r="D26" s="40">
        <v>1162</v>
      </c>
      <c r="E26" s="40" t="s">
        <v>3</v>
      </c>
      <c r="F26" s="40" t="s">
        <v>225</v>
      </c>
      <c r="G26" s="40" t="s">
        <v>5</v>
      </c>
      <c r="H26" s="71">
        <f>IF(G26="F",COUNTIF($G$5:$G$49,"F"),_xlfn.COUNTIFS($G$5:$G$49,G26,$E$5:$E$49,E26))</f>
        <v>10</v>
      </c>
      <c r="I26" s="45" t="str">
        <f t="shared" si="0"/>
        <v>3 poules de 4</v>
      </c>
      <c r="J26" s="58"/>
      <c r="K26" s="46" t="s">
        <v>59</v>
      </c>
      <c r="L26" s="47" t="s">
        <v>66</v>
      </c>
      <c r="M26" s="70">
        <f>IF(COUNTIF($B$5:$B$49,K26)=0,"",COUNTIF($B$5:$B$49,K26))</f>
      </c>
      <c r="N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63"/>
      <c r="IC26" s="63"/>
    </row>
    <row r="27" spans="1:237" ht="18" customHeight="1">
      <c r="A27" s="1" t="s">
        <v>171</v>
      </c>
      <c r="B27" s="1" t="s">
        <v>26</v>
      </c>
      <c r="C27" s="13" t="s">
        <v>172</v>
      </c>
      <c r="D27" s="40">
        <v>1023</v>
      </c>
      <c r="E27" s="40" t="s">
        <v>3</v>
      </c>
      <c r="F27" s="40" t="s">
        <v>173</v>
      </c>
      <c r="G27" s="40" t="s">
        <v>5</v>
      </c>
      <c r="H27" s="71">
        <f>IF(G27="F",COUNTIF($G$5:$G$49,"F"),_xlfn.COUNTIFS($G$5:$G$49,G27,$E$5:$E$49,E27))</f>
        <v>10</v>
      </c>
      <c r="I27" s="40" t="str">
        <f t="shared" si="0"/>
        <v>3 poules de 4</v>
      </c>
      <c r="J27" s="58"/>
      <c r="K27" s="46" t="s">
        <v>26</v>
      </c>
      <c r="L27" s="47" t="s">
        <v>75</v>
      </c>
      <c r="M27" s="70">
        <f>IF(COUNTIF($B$5:$B$49,K27)=0,"",COUNTIF($B$5:$B$49,K27))</f>
        <v>9</v>
      </c>
      <c r="N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63"/>
      <c r="IC27" s="63"/>
    </row>
    <row r="28" spans="1:237" ht="18" customHeight="1">
      <c r="A28" s="1" t="s">
        <v>201</v>
      </c>
      <c r="B28" s="1" t="s">
        <v>25</v>
      </c>
      <c r="C28" s="13" t="s">
        <v>202</v>
      </c>
      <c r="D28" s="40">
        <v>948</v>
      </c>
      <c r="E28" s="40" t="s">
        <v>3</v>
      </c>
      <c r="F28" s="40" t="s">
        <v>203</v>
      </c>
      <c r="G28" s="40" t="s">
        <v>5</v>
      </c>
      <c r="H28" s="71">
        <f>IF(G28="F",COUNTIF($G$5:$G$49,"F"),_xlfn.COUNTIFS($G$5:$G$49,G28,$E$5:$E$49,E28))</f>
        <v>10</v>
      </c>
      <c r="I28" s="40" t="str">
        <f t="shared" si="0"/>
        <v>3 poules de 4</v>
      </c>
      <c r="J28" s="58"/>
      <c r="K28" s="46" t="s">
        <v>50</v>
      </c>
      <c r="L28" s="47" t="s">
        <v>108</v>
      </c>
      <c r="M28" s="70">
        <f>IF(COUNTIF($B$5:$B$49,K28)=0,"",COUNTIF($B$5:$B$49,K28))</f>
      </c>
      <c r="N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63"/>
      <c r="IC28" s="63"/>
    </row>
    <row r="29" spans="1:237" ht="18" customHeight="1">
      <c r="A29" s="1" t="s">
        <v>161</v>
      </c>
      <c r="B29" s="1" t="s">
        <v>39</v>
      </c>
      <c r="C29" s="13" t="s">
        <v>162</v>
      </c>
      <c r="D29" s="40">
        <v>825</v>
      </c>
      <c r="E29" s="40" t="s">
        <v>3</v>
      </c>
      <c r="F29" s="40" t="s">
        <v>163</v>
      </c>
      <c r="G29" s="40" t="s">
        <v>5</v>
      </c>
      <c r="H29" s="71">
        <f>IF(G29="F",COUNTIF($G$5:$G$49,"F"),_xlfn.COUNTIFS($G$5:$G$49,G29,$E$5:$E$49,E29))</f>
        <v>10</v>
      </c>
      <c r="I29" s="40" t="str">
        <f t="shared" si="0"/>
        <v>3 poules de 4</v>
      </c>
      <c r="J29" s="58"/>
      <c r="K29" s="46" t="s">
        <v>24</v>
      </c>
      <c r="L29" s="47" t="s">
        <v>93</v>
      </c>
      <c r="M29" s="70">
        <f>IF(COUNTIF($B$5:$B$49,K29)=0,"",COUNTIF($B$5:$B$49,K29))</f>
      </c>
      <c r="N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63"/>
      <c r="IC29" s="63"/>
    </row>
    <row r="30" spans="1:237" ht="18" customHeight="1">
      <c r="A30" s="1" t="s">
        <v>62</v>
      </c>
      <c r="B30" s="1" t="s">
        <v>37</v>
      </c>
      <c r="C30" s="13" t="s">
        <v>90</v>
      </c>
      <c r="D30" s="40">
        <v>699</v>
      </c>
      <c r="E30" s="40" t="s">
        <v>3</v>
      </c>
      <c r="F30" s="40" t="s">
        <v>156</v>
      </c>
      <c r="G30" s="40" t="s">
        <v>5</v>
      </c>
      <c r="H30" s="71">
        <f>IF(G30="F",COUNTIF($G$5:$G$49,"F"),_xlfn.COUNTIFS($G$5:$G$49,G30,$E$5:$E$49,E30))</f>
        <v>10</v>
      </c>
      <c r="I30" s="40" t="str">
        <f t="shared" si="0"/>
        <v>3 poules de 4</v>
      </c>
      <c r="J30" s="58"/>
      <c r="K30" s="46" t="s">
        <v>38</v>
      </c>
      <c r="L30" s="47" t="s">
        <v>107</v>
      </c>
      <c r="M30" s="70">
        <f>IF(COUNTIF($B$5:$B$49,K30)=0,"",COUNTIF($B$5:$B$49,K30))</f>
      </c>
      <c r="N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63"/>
      <c r="IC30" s="63"/>
    </row>
    <row r="31" spans="1:237" ht="18" customHeight="1">
      <c r="A31" s="1" t="s">
        <v>181</v>
      </c>
      <c r="B31" s="1" t="s">
        <v>40</v>
      </c>
      <c r="C31" s="13" t="s">
        <v>182</v>
      </c>
      <c r="D31" s="40">
        <v>694</v>
      </c>
      <c r="E31" s="40" t="s">
        <v>3</v>
      </c>
      <c r="F31" s="40" t="s">
        <v>183</v>
      </c>
      <c r="G31" s="40" t="s">
        <v>5</v>
      </c>
      <c r="H31" s="71">
        <f>IF(G31="F",COUNTIF($G$5:$G$49,"F"),_xlfn.COUNTIFS($G$5:$G$49,G31,$E$5:$E$49,E31))</f>
        <v>10</v>
      </c>
      <c r="I31" s="40" t="str">
        <f t="shared" si="0"/>
        <v>3 poules de 4</v>
      </c>
      <c r="J31" s="58"/>
      <c r="K31" s="46" t="s">
        <v>37</v>
      </c>
      <c r="L31" s="47" t="s">
        <v>89</v>
      </c>
      <c r="M31" s="70">
        <f>IF(COUNTIF($B$5:$B$49,K31)=0,"",COUNTIF($B$5:$B$49,K31))</f>
        <v>4</v>
      </c>
      <c r="N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63"/>
      <c r="IC31" s="63"/>
    </row>
    <row r="32" spans="1:237" ht="18" customHeight="1">
      <c r="A32" s="1" t="s">
        <v>217</v>
      </c>
      <c r="B32" s="1" t="s">
        <v>37</v>
      </c>
      <c r="C32" s="13" t="s">
        <v>218</v>
      </c>
      <c r="D32" s="40">
        <v>688</v>
      </c>
      <c r="E32" s="40" t="s">
        <v>3</v>
      </c>
      <c r="F32" s="40" t="s">
        <v>219</v>
      </c>
      <c r="G32" s="40" t="s">
        <v>5</v>
      </c>
      <c r="H32" s="71">
        <f>IF(G32="F",COUNTIF($G$5:$G$49,"F"),_xlfn.COUNTIFS($G$5:$G$49,G32,$E$5:$E$49,E32))</f>
        <v>10</v>
      </c>
      <c r="I32" s="40" t="str">
        <f t="shared" si="0"/>
        <v>3 poules de 4</v>
      </c>
      <c r="J32" s="58"/>
      <c r="K32" s="51"/>
      <c r="L32" s="52"/>
      <c r="M32" s="48">
        <f>SUBTOTAL(109,M5:M31)</f>
        <v>45</v>
      </c>
      <c r="N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63"/>
      <c r="IC32" s="63"/>
    </row>
    <row r="33" spans="1:237" ht="18" customHeight="1">
      <c r="A33" s="1" t="s">
        <v>53</v>
      </c>
      <c r="B33" s="1" t="s">
        <v>32</v>
      </c>
      <c r="C33" s="13" t="s">
        <v>104</v>
      </c>
      <c r="D33" s="40">
        <v>541</v>
      </c>
      <c r="E33" s="40" t="s">
        <v>3</v>
      </c>
      <c r="F33" s="40" t="s">
        <v>137</v>
      </c>
      <c r="G33" s="40" t="s">
        <v>5</v>
      </c>
      <c r="H33" s="71">
        <f>IF(G33="F",COUNTIF($G$5:$G$49,"F"),_xlfn.COUNTIFS($G$5:$G$49,G33,$E$5:$E$49,E33))</f>
        <v>10</v>
      </c>
      <c r="I33" s="40" t="str">
        <f t="shared" si="0"/>
        <v>3 poules de 4</v>
      </c>
      <c r="J33" s="58"/>
      <c r="K33" s="58"/>
      <c r="L33" s="58"/>
      <c r="M33" s="58"/>
      <c r="N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63"/>
      <c r="IC33" s="63"/>
    </row>
    <row r="34" spans="1:237" ht="18" customHeight="1">
      <c r="A34" s="1" t="s">
        <v>195</v>
      </c>
      <c r="B34" s="1" t="s">
        <v>25</v>
      </c>
      <c r="C34" s="13" t="s">
        <v>196</v>
      </c>
      <c r="D34" s="40">
        <v>500</v>
      </c>
      <c r="E34" s="40" t="s">
        <v>3</v>
      </c>
      <c r="F34" s="40" t="s">
        <v>197</v>
      </c>
      <c r="G34" s="40" t="s">
        <v>5</v>
      </c>
      <c r="H34" s="71">
        <f>IF(G34="F",COUNTIF($G$5:$G$49,"F"),_xlfn.COUNTIFS($G$5:$G$49,G34,$E$5:$E$49,E34))</f>
        <v>10</v>
      </c>
      <c r="I34" s="40" t="str">
        <f t="shared" si="0"/>
        <v>3 poules de 4</v>
      </c>
      <c r="J34" s="58"/>
      <c r="K34" s="58"/>
      <c r="L34" s="58"/>
      <c r="M34" s="58"/>
      <c r="N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63"/>
      <c r="IC34" s="63"/>
    </row>
    <row r="35" spans="1:237" ht="18" customHeight="1">
      <c r="A35" s="1" t="s">
        <v>11</v>
      </c>
      <c r="B35" s="1" t="s">
        <v>34</v>
      </c>
      <c r="C35" s="13" t="s">
        <v>74</v>
      </c>
      <c r="D35" s="40">
        <v>1504</v>
      </c>
      <c r="E35" s="40" t="s">
        <v>1</v>
      </c>
      <c r="F35" s="40" t="s">
        <v>139</v>
      </c>
      <c r="G35" s="40" t="s">
        <v>5</v>
      </c>
      <c r="H35" s="71">
        <f>IF(G35="F",COUNTIF($G$5:$G$49,"F"),_xlfn.COUNTIFS($G$5:$G$49,G35,$E$5:$E$49,E35))</f>
        <v>9</v>
      </c>
      <c r="I35" s="40" t="str">
        <f t="shared" si="0"/>
        <v>3 poules de 4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63"/>
      <c r="IC35" s="63"/>
    </row>
    <row r="36" spans="1:237" ht="18" customHeight="1">
      <c r="A36" s="1" t="s">
        <v>13</v>
      </c>
      <c r="B36" s="1" t="s">
        <v>18</v>
      </c>
      <c r="C36" s="13" t="s">
        <v>73</v>
      </c>
      <c r="D36" s="40">
        <v>1252</v>
      </c>
      <c r="E36" s="40" t="s">
        <v>1</v>
      </c>
      <c r="F36" s="40" t="s">
        <v>136</v>
      </c>
      <c r="G36" s="40" t="s">
        <v>5</v>
      </c>
      <c r="H36" s="71">
        <f>IF(G36="F",COUNTIF($G$5:$G$49,"F"),_xlfn.COUNTIFS($G$5:$G$49,G36,$E$5:$E$49,E36))</f>
        <v>9</v>
      </c>
      <c r="I36" s="45" t="str">
        <f t="shared" si="0"/>
        <v>3 poules de 4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63"/>
      <c r="IC36" s="63"/>
    </row>
    <row r="37" spans="1:237" ht="18" customHeight="1">
      <c r="A37" s="1" t="s">
        <v>129</v>
      </c>
      <c r="B37" s="1" t="s">
        <v>34</v>
      </c>
      <c r="C37" s="13" t="s">
        <v>130</v>
      </c>
      <c r="D37" s="40">
        <v>1241</v>
      </c>
      <c r="E37" s="40" t="s">
        <v>1</v>
      </c>
      <c r="F37" s="40" t="s">
        <v>131</v>
      </c>
      <c r="G37" s="40" t="s">
        <v>5</v>
      </c>
      <c r="H37" s="71">
        <f>IF(G37="F",COUNTIF($G$5:$G$49,"F"),_xlfn.COUNTIFS($G$5:$G$49,G37,$E$5:$E$49,E37))</f>
        <v>9</v>
      </c>
      <c r="I37" s="45" t="str">
        <f t="shared" si="0"/>
        <v>3 poules de 4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63"/>
      <c r="IC37" s="63"/>
    </row>
    <row r="38" spans="1:237" ht="18" customHeight="1">
      <c r="A38" s="1" t="s">
        <v>57</v>
      </c>
      <c r="B38" s="1" t="s">
        <v>35</v>
      </c>
      <c r="C38" s="13" t="s">
        <v>96</v>
      </c>
      <c r="D38" s="40">
        <v>1221</v>
      </c>
      <c r="E38" s="40" t="s">
        <v>1</v>
      </c>
      <c r="F38" s="40" t="s">
        <v>147</v>
      </c>
      <c r="G38" s="40" t="s">
        <v>5</v>
      </c>
      <c r="H38" s="71">
        <f>IF(G38="F",COUNTIF($G$5:$G$49,"F"),_xlfn.COUNTIFS($G$5:$G$49,G38,$E$5:$E$49,E38))</f>
        <v>9</v>
      </c>
      <c r="I38" s="45" t="str">
        <f t="shared" si="0"/>
        <v>3 poules de 4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63"/>
      <c r="IC38" s="63"/>
    </row>
    <row r="39" spans="1:237" ht="18" customHeight="1">
      <c r="A39" s="1" t="s">
        <v>30</v>
      </c>
      <c r="B39" s="1" t="s">
        <v>26</v>
      </c>
      <c r="C39" s="13" t="s">
        <v>79</v>
      </c>
      <c r="D39" s="40">
        <v>878</v>
      </c>
      <c r="E39" s="40" t="s">
        <v>1</v>
      </c>
      <c r="F39" s="40" t="s">
        <v>154</v>
      </c>
      <c r="G39" s="40" t="s">
        <v>5</v>
      </c>
      <c r="H39" s="71">
        <f>IF(G39="F",COUNTIF($G$5:$G$49,"F"),_xlfn.COUNTIFS($G$5:$G$49,G39,$E$5:$E$49,E39))</f>
        <v>9</v>
      </c>
      <c r="I39" s="45" t="str">
        <f t="shared" si="0"/>
        <v>3 poules de 4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63"/>
      <c r="IC39" s="63"/>
    </row>
    <row r="40" spans="1:237" ht="18" customHeight="1">
      <c r="A40" s="1" t="s">
        <v>31</v>
      </c>
      <c r="B40" s="1" t="s">
        <v>26</v>
      </c>
      <c r="C40" s="13" t="s">
        <v>77</v>
      </c>
      <c r="D40" s="40">
        <v>810</v>
      </c>
      <c r="E40" s="40" t="s">
        <v>1</v>
      </c>
      <c r="F40" s="40" t="s">
        <v>151</v>
      </c>
      <c r="G40" s="40" t="s">
        <v>5</v>
      </c>
      <c r="H40" s="71">
        <f>IF(G40="F",COUNTIF($G$5:$G$49,"F"),_xlfn.COUNTIFS($G$5:$G$49,G40,$E$5:$E$49,E40))</f>
        <v>9</v>
      </c>
      <c r="I40" s="45" t="str">
        <f t="shared" si="0"/>
        <v>3 poules de 4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63"/>
      <c r="IC40" s="63"/>
    </row>
    <row r="41" spans="1:237" ht="18" customHeight="1">
      <c r="A41" s="1" t="s">
        <v>21</v>
      </c>
      <c r="B41" s="1" t="s">
        <v>20</v>
      </c>
      <c r="C41" s="13" t="s">
        <v>70</v>
      </c>
      <c r="D41" s="40">
        <v>800</v>
      </c>
      <c r="E41" s="40" t="s">
        <v>1</v>
      </c>
      <c r="F41" s="40" t="s">
        <v>143</v>
      </c>
      <c r="G41" s="40" t="s">
        <v>5</v>
      </c>
      <c r="H41" s="71">
        <f>IF(G41="F",COUNTIF($G$5:$G$49,"F"),_xlfn.COUNTIFS($G$5:$G$49,G41,$E$5:$E$49,E41))</f>
        <v>9</v>
      </c>
      <c r="I41" s="45" t="str">
        <f t="shared" si="0"/>
        <v>3 poules de 4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63"/>
      <c r="IC41" s="63"/>
    </row>
    <row r="42" spans="1:237" ht="18" customHeight="1">
      <c r="A42" s="1" t="s">
        <v>27</v>
      </c>
      <c r="B42" s="1" t="s">
        <v>26</v>
      </c>
      <c r="C42" s="13" t="s">
        <v>76</v>
      </c>
      <c r="D42" s="40">
        <v>680</v>
      </c>
      <c r="E42" s="40" t="s">
        <v>1</v>
      </c>
      <c r="F42" s="40" t="s">
        <v>150</v>
      </c>
      <c r="G42" s="40" t="s">
        <v>5</v>
      </c>
      <c r="H42" s="71">
        <f>IF(G42="F",COUNTIF($G$5:$G$49,"F"),_xlfn.COUNTIFS($G$5:$G$49,G42,$E$5:$E$49,E42))</f>
        <v>9</v>
      </c>
      <c r="I42" s="45" t="str">
        <f t="shared" si="0"/>
        <v>3 poules de 4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63"/>
      <c r="IC42" s="63"/>
    </row>
    <row r="43" spans="1:237" ht="18" customHeight="1">
      <c r="A43" s="1" t="s">
        <v>23</v>
      </c>
      <c r="B43" s="1" t="s">
        <v>20</v>
      </c>
      <c r="C43" s="13" t="s">
        <v>68</v>
      </c>
      <c r="D43" s="40">
        <v>544</v>
      </c>
      <c r="E43" s="40" t="s">
        <v>1</v>
      </c>
      <c r="F43" s="40" t="s">
        <v>141</v>
      </c>
      <c r="G43" s="40" t="s">
        <v>5</v>
      </c>
      <c r="H43" s="71">
        <f>IF(G43="F",COUNTIF($G$5:$G$49,"F"),_xlfn.COUNTIFS($G$5:$G$49,G43,$E$5:$E$49,E43))</f>
        <v>9</v>
      </c>
      <c r="I43" s="45" t="str">
        <f t="shared" si="0"/>
        <v>3 poules de 4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63"/>
      <c r="IC43" s="63"/>
    </row>
    <row r="44" spans="1:237" ht="18" customHeight="1">
      <c r="A44" s="1" t="s">
        <v>164</v>
      </c>
      <c r="B44" s="1" t="s">
        <v>32</v>
      </c>
      <c r="C44" s="13" t="s">
        <v>165</v>
      </c>
      <c r="D44" s="40">
        <v>958</v>
      </c>
      <c r="E44" s="40" t="s">
        <v>0</v>
      </c>
      <c r="F44" s="40" t="s">
        <v>166</v>
      </c>
      <c r="G44" s="40" t="s">
        <v>5</v>
      </c>
      <c r="H44" s="71">
        <f>IF(G44="F",COUNTIF($G$5:$G$49,"F"),_xlfn.COUNTIFS($G$5:$G$49,G44,$E$5:$E$49,E44))</f>
        <v>5</v>
      </c>
      <c r="I44" s="45" t="str">
        <f t="shared" si="0"/>
        <v>1 poule de 5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63"/>
      <c r="IC44" s="63"/>
    </row>
    <row r="45" spans="1:237" ht="18" customHeight="1">
      <c r="A45" s="1" t="s">
        <v>168</v>
      </c>
      <c r="B45" s="1" t="s">
        <v>12</v>
      </c>
      <c r="C45" s="13" t="s">
        <v>169</v>
      </c>
      <c r="D45" s="40">
        <v>864</v>
      </c>
      <c r="E45" s="40" t="s">
        <v>0</v>
      </c>
      <c r="F45" s="40" t="s">
        <v>170</v>
      </c>
      <c r="G45" s="40" t="s">
        <v>5</v>
      </c>
      <c r="H45" s="71">
        <f>IF(G45="F",COUNTIF($G$5:$G$49,"F"),_xlfn.COUNTIFS($G$5:$G$49,G45,$E$5:$E$49,E45))</f>
        <v>5</v>
      </c>
      <c r="I45" s="45" t="str">
        <f t="shared" si="0"/>
        <v>1 poule de 5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63"/>
      <c r="IC45" s="63"/>
    </row>
    <row r="46" spans="1:237" ht="18" customHeight="1">
      <c r="A46" s="1" t="s">
        <v>58</v>
      </c>
      <c r="B46" s="1" t="s">
        <v>35</v>
      </c>
      <c r="C46" s="13" t="s">
        <v>98</v>
      </c>
      <c r="D46" s="40">
        <v>785</v>
      </c>
      <c r="E46" s="40" t="s">
        <v>0</v>
      </c>
      <c r="F46" s="40" t="s">
        <v>149</v>
      </c>
      <c r="G46" s="40" t="s">
        <v>5</v>
      </c>
      <c r="H46" s="71">
        <f>IF(G46="F",COUNTIF($G$5:$G$49,"F"),_xlfn.COUNTIFS($G$5:$G$49,G46,$E$5:$E$49,E46))</f>
        <v>5</v>
      </c>
      <c r="I46" s="45" t="str">
        <f t="shared" si="0"/>
        <v>1 poule de 5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63"/>
      <c r="IC46" s="63"/>
    </row>
    <row r="47" spans="1:237" ht="18" customHeight="1">
      <c r="A47" s="1" t="s">
        <v>158</v>
      </c>
      <c r="B47" s="1" t="s">
        <v>39</v>
      </c>
      <c r="C47" s="13" t="s">
        <v>159</v>
      </c>
      <c r="D47" s="40">
        <v>686</v>
      </c>
      <c r="E47" s="40" t="s">
        <v>0</v>
      </c>
      <c r="F47" s="40" t="s">
        <v>160</v>
      </c>
      <c r="G47" s="40" t="s">
        <v>5</v>
      </c>
      <c r="H47" s="71">
        <f>IF(G47="F",COUNTIF($G$5:$G$49,"F"),_xlfn.COUNTIFS($G$5:$G$49,G47,$E$5:$E$49,E47))</f>
        <v>5</v>
      </c>
      <c r="I47" s="45" t="str">
        <f t="shared" si="0"/>
        <v>1 poule de 5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63"/>
      <c r="IC47" s="63"/>
    </row>
    <row r="48" spans="1:237" ht="18" customHeight="1">
      <c r="A48" s="1" t="s">
        <v>207</v>
      </c>
      <c r="B48" s="1" t="s">
        <v>35</v>
      </c>
      <c r="C48" s="13" t="s">
        <v>208</v>
      </c>
      <c r="D48" s="40">
        <v>500</v>
      </c>
      <c r="E48" s="40" t="s">
        <v>0</v>
      </c>
      <c r="F48" s="40" t="s">
        <v>209</v>
      </c>
      <c r="G48" s="40" t="s">
        <v>5</v>
      </c>
      <c r="H48" s="71">
        <f>IF(G48="F",COUNTIF($G$5:$G$49,"F"),_xlfn.COUNTIFS($G$5:$G$49,G48,$E$5:$E$49,E48))</f>
        <v>5</v>
      </c>
      <c r="I48" s="45" t="str">
        <f t="shared" si="0"/>
        <v>1 poule de 5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63"/>
      <c r="IC48" s="63"/>
    </row>
    <row r="49" spans="1:237" ht="18" customHeight="1">
      <c r="A49" s="1" t="s">
        <v>213</v>
      </c>
      <c r="B49" s="1" t="s">
        <v>34</v>
      </c>
      <c r="C49" s="13" t="s">
        <v>214</v>
      </c>
      <c r="D49" s="40">
        <v>1138</v>
      </c>
      <c r="E49" s="40" t="s">
        <v>215</v>
      </c>
      <c r="F49" s="40" t="s">
        <v>216</v>
      </c>
      <c r="G49" s="40" t="s">
        <v>5</v>
      </c>
      <c r="H49" s="71">
        <f>IF(G49="F",COUNTIF($G$5:$G$49,"F"),_xlfn.COUNTIFS($G$5:$G$49,G49,$E$5:$E$49,E49))</f>
        <v>1</v>
      </c>
      <c r="I49" s="45" t="str">
        <f t="shared" si="0"/>
        <v>1 poule de 1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63"/>
      <c r="IC49" s="63"/>
    </row>
    <row r="50" spans="1:9" ht="15" customHeight="1">
      <c r="A50" s="65">
        <f>SUBTOTAL(103,A5:A49)</f>
        <v>45</v>
      </c>
      <c r="B50" s="65"/>
      <c r="C50" s="65"/>
      <c r="D50" s="65"/>
      <c r="E50" s="65"/>
      <c r="F50" s="65"/>
      <c r="H50" s="65"/>
      <c r="I50" s="65"/>
    </row>
    <row r="51" ht="15" customHeight="1">
      <c r="A51" s="66"/>
    </row>
    <row r="52" spans="8:15" ht="15" customHeight="1">
      <c r="H52" s="65"/>
      <c r="I52" s="65"/>
      <c r="J52" s="65"/>
      <c r="K52" s="65"/>
      <c r="L52" s="65"/>
      <c r="M52" s="65"/>
      <c r="N52" s="65"/>
      <c r="O52" s="65"/>
    </row>
  </sheetData>
  <sheetProtection/>
  <conditionalFormatting sqref="A5:I40">
    <cfRule type="cellIs" priority="12" dxfId="4" operator="equal" stopIfTrue="1">
      <formula>"F"</formula>
    </cfRule>
  </conditionalFormatting>
  <conditionalFormatting sqref="E5:E40">
    <cfRule type="cellIs" priority="6" dxfId="3" operator="equal" stopIfTrue="1">
      <formula>"V4"</formula>
    </cfRule>
    <cfRule type="cellIs" priority="7" dxfId="2" operator="equal" stopIfTrue="1">
      <formula>"V3"</formula>
    </cfRule>
    <cfRule type="cellIs" priority="8" dxfId="1" operator="equal" stopIfTrue="1">
      <formula>"V2"</formula>
    </cfRule>
    <cfRule type="cellIs" priority="9" dxfId="0" operator="equal" stopIfTrue="1">
      <formula>"V1"</formula>
    </cfRule>
  </conditionalFormatting>
  <conditionalFormatting sqref="A41:I49">
    <cfRule type="cellIs" priority="5" dxfId="4" operator="equal" stopIfTrue="1">
      <formula>"F"</formula>
    </cfRule>
  </conditionalFormatting>
  <conditionalFormatting sqref="E41:E49">
    <cfRule type="cellIs" priority="1" dxfId="3" operator="equal" stopIfTrue="1">
      <formula>"V4"</formula>
    </cfRule>
    <cfRule type="cellIs" priority="2" dxfId="2" operator="equal" stopIfTrue="1">
      <formula>"V3"</formula>
    </cfRule>
    <cfRule type="cellIs" priority="3" dxfId="1" operator="equal" stopIfTrue="1">
      <formula>"V2"</formula>
    </cfRule>
    <cfRule type="cellIs" priority="4" dxfId="0" operator="equal" stopIfTrue="1">
      <formula>"V1"</formula>
    </cfRule>
  </conditionalFormatting>
  <hyperlinks>
    <hyperlink ref="D1" location="accueil!A1" display="accueil"/>
  </hyperlinks>
  <printOptions gridLines="1" horizontalCentered="1"/>
  <pageMargins left="0.52" right="0.56" top="0.74" bottom="0.92" header="0.3" footer="0.5118110236220472"/>
  <pageSetup cellComments="asDisplayed" horizontalDpi="300" verticalDpi="300" orientation="portrait" paperSize="9" scale="81" r:id="rId2"/>
  <headerFooter alignWithMargins="0">
    <oddHeader>&amp;C&amp;F&amp;R&amp;A</oddHeader>
    <oddFooter>&amp;LComité des Ardennes de Tennis de Table, le &amp;D&amp;C&amp;P/&amp;N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showRowColHeaders="0" zoomScalePageLayoutView="0" workbookViewId="0" topLeftCell="A1">
      <selection activeCell="F1" sqref="F1"/>
    </sheetView>
  </sheetViews>
  <sheetFormatPr defaultColWidth="11.421875" defaultRowHeight="12.75"/>
  <sheetData>
    <row r="1" ht="18">
      <c r="F1" s="7" t="s">
        <v>17</v>
      </c>
    </row>
    <row r="26" ht="18">
      <c r="F26" s="7" t="s">
        <v>17</v>
      </c>
    </row>
    <row r="38" spans="1:6" ht="12.75">
      <c r="A38" s="14"/>
      <c r="B38" s="15"/>
      <c r="C38" s="15"/>
      <c r="D38" s="15"/>
      <c r="E38" s="15"/>
      <c r="F38" s="15"/>
    </row>
    <row r="42" ht="18">
      <c r="F42" s="7" t="s">
        <v>17</v>
      </c>
    </row>
    <row r="57" ht="18">
      <c r="F57" s="7" t="s">
        <v>17</v>
      </c>
    </row>
    <row r="67" ht="18">
      <c r="F67" s="7" t="s">
        <v>17</v>
      </c>
    </row>
  </sheetData>
  <sheetProtection/>
  <hyperlinks>
    <hyperlink ref="F1" location="accueil!A1" display="accueil"/>
    <hyperlink ref="F26" location="accueil!A1" display="accueil"/>
    <hyperlink ref="F42" location="accueil!A1" display="accueil"/>
    <hyperlink ref="F57" location="accueil!A1" display="accueil"/>
    <hyperlink ref="F67" location="accueil!A1" display="accueil"/>
  </hyperlink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60"/>
  <sheetViews>
    <sheetView showRowColHeaders="0" zoomScale="75" zoomScaleNormal="75" zoomScaleSheetLayoutView="75" zoomScalePageLayoutView="0" workbookViewId="0" topLeftCell="A1">
      <selection activeCell="B1" sqref="B1"/>
    </sheetView>
  </sheetViews>
  <sheetFormatPr defaultColWidth="11.00390625" defaultRowHeight="12.75"/>
  <cols>
    <col min="1" max="1" width="6.7109375" style="16" customWidth="1"/>
    <col min="2" max="2" width="55.7109375" style="16" customWidth="1"/>
    <col min="3" max="3" width="40.140625" style="16" customWidth="1"/>
    <col min="4" max="16384" width="11.00390625" style="16" customWidth="1"/>
  </cols>
  <sheetData>
    <row r="1" ht="21.75" customHeight="1">
      <c r="B1" s="7" t="s">
        <v>17</v>
      </c>
    </row>
    <row r="2" spans="1:238" ht="26.25">
      <c r="A2" s="73" t="s">
        <v>128</v>
      </c>
      <c r="B2" s="73"/>
      <c r="C2" s="73"/>
      <c r="D2" s="17"/>
      <c r="E2" s="17"/>
      <c r="F2" s="17"/>
      <c r="G2" s="17"/>
      <c r="H2" s="17"/>
      <c r="I2" s="1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9"/>
      <c r="IB2" s="19"/>
      <c r="IC2" s="19"/>
      <c r="ID2" s="19"/>
    </row>
    <row r="3" spans="1:238" ht="26.25">
      <c r="A3" s="73" t="s">
        <v>119</v>
      </c>
      <c r="B3" s="73"/>
      <c r="C3" s="73"/>
      <c r="D3" s="17"/>
      <c r="E3" s="17"/>
      <c r="F3" s="17"/>
      <c r="G3" s="17"/>
      <c r="H3" s="17"/>
      <c r="I3" s="18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9"/>
      <c r="IB3" s="19"/>
      <c r="IC3" s="19"/>
      <c r="ID3" s="19"/>
    </row>
    <row r="4" spans="1:238" ht="26.25">
      <c r="A4" s="73" t="str">
        <f>accueil!D8</f>
        <v>saison 2015 - 2016</v>
      </c>
      <c r="B4" s="73"/>
      <c r="C4" s="73"/>
      <c r="D4" s="17"/>
      <c r="E4" s="17"/>
      <c r="F4" s="17"/>
      <c r="G4" s="17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9"/>
      <c r="IB4" s="19"/>
      <c r="IC4" s="19"/>
      <c r="ID4" s="19"/>
    </row>
    <row r="5" spans="1:238" ht="25.5">
      <c r="A5" s="72" t="s">
        <v>120</v>
      </c>
      <c r="B5" s="72"/>
      <c r="C5" s="72"/>
      <c r="D5" s="17"/>
      <c r="E5" s="17"/>
      <c r="F5" s="17"/>
      <c r="G5" s="17"/>
      <c r="H5" s="17"/>
      <c r="I5" s="1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9"/>
      <c r="IB5" s="19"/>
      <c r="IC5" s="19"/>
      <c r="ID5" s="19"/>
    </row>
    <row r="6" spans="1:238" ht="18" customHeight="1">
      <c r="A6" s="20"/>
      <c r="B6" s="21" t="s">
        <v>6</v>
      </c>
      <c r="C6" s="21" t="s">
        <v>7</v>
      </c>
      <c r="D6" s="22"/>
      <c r="E6" s="22"/>
      <c r="F6" s="22"/>
      <c r="G6" s="22"/>
      <c r="H6" s="22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4"/>
      <c r="IB6" s="24"/>
      <c r="IC6" s="24"/>
      <c r="ID6" s="24"/>
    </row>
    <row r="7" spans="1:238" s="35" customFormat="1" ht="18" customHeight="1">
      <c r="A7" s="31">
        <v>1</v>
      </c>
      <c r="B7" s="36"/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4"/>
      <c r="IB7" s="34"/>
      <c r="IC7" s="34"/>
      <c r="ID7" s="34"/>
    </row>
    <row r="8" spans="1:238" s="35" customFormat="1" ht="18" customHeight="1">
      <c r="A8" s="31">
        <v>2</v>
      </c>
      <c r="B8" s="32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4"/>
      <c r="IB8" s="34"/>
      <c r="IC8" s="34"/>
      <c r="ID8" s="34"/>
    </row>
    <row r="9" spans="1:238" s="35" customFormat="1" ht="18" customHeight="1">
      <c r="A9" s="31">
        <v>3</v>
      </c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4"/>
      <c r="IB9" s="34"/>
      <c r="IC9" s="34"/>
      <c r="ID9" s="34"/>
    </row>
    <row r="10" spans="1:238" s="35" customFormat="1" ht="18" customHeight="1">
      <c r="A10" s="31">
        <v>4</v>
      </c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4"/>
      <c r="IB10" s="34"/>
      <c r="IC10" s="34"/>
      <c r="ID10" s="34"/>
    </row>
    <row r="11" spans="1:238" s="35" customFormat="1" ht="18" customHeight="1">
      <c r="A11" s="31">
        <v>5</v>
      </c>
      <c r="B11" s="36"/>
      <c r="C11" s="37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4"/>
      <c r="IB11" s="34"/>
      <c r="IC11" s="34"/>
      <c r="ID11" s="34"/>
    </row>
    <row r="12" spans="1:238" s="35" customFormat="1" ht="18" customHeight="1">
      <c r="A12" s="31">
        <v>6</v>
      </c>
      <c r="B12" s="36"/>
      <c r="C12" s="37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4"/>
      <c r="IB12" s="34"/>
      <c r="IC12" s="34"/>
      <c r="ID12" s="34"/>
    </row>
    <row r="13" spans="1:238" s="35" customFormat="1" ht="18" customHeight="1">
      <c r="A13" s="31">
        <v>7</v>
      </c>
      <c r="B13" s="36"/>
      <c r="C13" s="37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4"/>
      <c r="IB13" s="34"/>
      <c r="IC13" s="34"/>
      <c r="ID13" s="34"/>
    </row>
    <row r="14" spans="1:238" s="35" customFormat="1" ht="18" customHeight="1">
      <c r="A14" s="31">
        <v>8</v>
      </c>
      <c r="B14" s="36"/>
      <c r="C14" s="37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4"/>
      <c r="IB14" s="34"/>
      <c r="IC14" s="34"/>
      <c r="ID14" s="34"/>
    </row>
    <row r="15" spans="1:238" s="35" customFormat="1" ht="18" customHeight="1">
      <c r="A15" s="31">
        <v>9</v>
      </c>
      <c r="B15" s="36"/>
      <c r="C15" s="37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4"/>
      <c r="IB15" s="34"/>
      <c r="IC15" s="34"/>
      <c r="ID15" s="34"/>
    </row>
    <row r="16" spans="1:238" s="35" customFormat="1" ht="18" customHeight="1">
      <c r="A16" s="31">
        <v>10</v>
      </c>
      <c r="B16" s="36"/>
      <c r="C16" s="37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4"/>
      <c r="IB16" s="34"/>
      <c r="IC16" s="34"/>
      <c r="ID16" s="34"/>
    </row>
    <row r="17" spans="1:238" s="35" customFormat="1" ht="18" customHeight="1">
      <c r="A17" s="31">
        <v>11</v>
      </c>
      <c r="B17" s="36"/>
      <c r="C17" s="37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4"/>
      <c r="IB17" s="34"/>
      <c r="IC17" s="34"/>
      <c r="ID17" s="34"/>
    </row>
    <row r="18" spans="1:238" s="35" customFormat="1" ht="18" customHeight="1">
      <c r="A18" s="31">
        <v>12</v>
      </c>
      <c r="B18" s="36"/>
      <c r="C18" s="37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4"/>
      <c r="IB18" s="34"/>
      <c r="IC18" s="34"/>
      <c r="ID18" s="34"/>
    </row>
    <row r="19" spans="1:238" ht="18" customHeight="1">
      <c r="A19" s="25"/>
      <c r="B19" s="26"/>
      <c r="C19" s="2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4"/>
      <c r="IB19" s="24"/>
      <c r="IC19" s="24"/>
      <c r="ID19" s="24"/>
    </row>
    <row r="20" spans="1:238" ht="18" customHeight="1">
      <c r="A20" s="28"/>
      <c r="B20" s="29"/>
      <c r="C20" s="29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4"/>
      <c r="IB20" s="24"/>
      <c r="IC20" s="24"/>
      <c r="ID20" s="24"/>
    </row>
    <row r="21" spans="1:238" ht="25.5">
      <c r="A21" s="72" t="s">
        <v>126</v>
      </c>
      <c r="B21" s="72"/>
      <c r="C21" s="72"/>
      <c r="D21" s="17"/>
      <c r="E21" s="17"/>
      <c r="F21" s="17"/>
      <c r="G21" s="17"/>
      <c r="H21" s="17"/>
      <c r="I21" s="18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9"/>
      <c r="IB21" s="19"/>
      <c r="IC21" s="19"/>
      <c r="ID21" s="19"/>
    </row>
    <row r="22" spans="1:238" ht="18" customHeight="1">
      <c r="A22" s="20"/>
      <c r="B22" s="21" t="s">
        <v>6</v>
      </c>
      <c r="C22" s="21" t="s">
        <v>7</v>
      </c>
      <c r="D22" s="22"/>
      <c r="E22" s="22"/>
      <c r="F22" s="22"/>
      <c r="G22" s="22"/>
      <c r="H22" s="22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4"/>
      <c r="IB22" s="24"/>
      <c r="IC22" s="24"/>
      <c r="ID22" s="24"/>
    </row>
    <row r="23" spans="1:238" s="35" customFormat="1" ht="18" customHeight="1">
      <c r="A23" s="31">
        <v>1</v>
      </c>
      <c r="B23" s="36"/>
      <c r="C23" s="37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4"/>
      <c r="IB23" s="34"/>
      <c r="IC23" s="34"/>
      <c r="ID23" s="34"/>
    </row>
    <row r="24" spans="1:238" ht="18" customHeight="1">
      <c r="A24" s="28"/>
      <c r="B24" s="29"/>
      <c r="C24" s="29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4"/>
      <c r="IB24" s="24"/>
      <c r="IC24" s="24"/>
      <c r="ID24" s="24"/>
    </row>
    <row r="25" spans="1:238" ht="18" customHeight="1">
      <c r="A25" s="28"/>
      <c r="B25" s="29"/>
      <c r="C25" s="29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4"/>
      <c r="IB25" s="24"/>
      <c r="IC25" s="24"/>
      <c r="ID25" s="24"/>
    </row>
    <row r="26" spans="1:238" ht="25.5">
      <c r="A26" s="72" t="s">
        <v>122</v>
      </c>
      <c r="B26" s="72"/>
      <c r="C26" s="72"/>
      <c r="D26" s="17"/>
      <c r="E26" s="17"/>
      <c r="F26" s="17"/>
      <c r="G26" s="17"/>
      <c r="H26" s="17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9"/>
      <c r="IB26" s="19"/>
      <c r="IC26" s="19"/>
      <c r="ID26" s="19"/>
    </row>
    <row r="27" spans="1:238" ht="18" customHeight="1">
      <c r="A27" s="20"/>
      <c r="B27" s="21" t="s">
        <v>6</v>
      </c>
      <c r="C27" s="21" t="s">
        <v>7</v>
      </c>
      <c r="D27" s="22"/>
      <c r="E27" s="22"/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4"/>
      <c r="IB27" s="24"/>
      <c r="IC27" s="24"/>
      <c r="ID27" s="24"/>
    </row>
    <row r="28" spans="1:238" s="35" customFormat="1" ht="18" customHeight="1">
      <c r="A28" s="31">
        <v>1</v>
      </c>
      <c r="B28" s="32"/>
      <c r="C28" s="38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4"/>
      <c r="IB28" s="34"/>
      <c r="IC28" s="34"/>
      <c r="ID28" s="34"/>
    </row>
    <row r="29" spans="1:238" s="35" customFormat="1" ht="18" customHeight="1">
      <c r="A29" s="31">
        <v>2</v>
      </c>
      <c r="B29" s="32"/>
      <c r="C29" s="3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4"/>
      <c r="IB29" s="34"/>
      <c r="IC29" s="34"/>
      <c r="ID29" s="34"/>
    </row>
    <row r="30" spans="1:238" s="35" customFormat="1" ht="18" customHeight="1">
      <c r="A30" s="31">
        <v>3</v>
      </c>
      <c r="B30" s="36"/>
      <c r="C30" s="37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4"/>
      <c r="IB30" s="34"/>
      <c r="IC30" s="34"/>
      <c r="ID30" s="34"/>
    </row>
    <row r="31" spans="1:238" s="35" customFormat="1" ht="18" customHeight="1">
      <c r="A31" s="31">
        <v>4</v>
      </c>
      <c r="B31" s="36"/>
      <c r="C31" s="37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4"/>
      <c r="IB31" s="34"/>
      <c r="IC31" s="34"/>
      <c r="ID31" s="34"/>
    </row>
    <row r="32" spans="1:238" s="35" customFormat="1" ht="18" customHeight="1">
      <c r="A32" s="31">
        <v>5</v>
      </c>
      <c r="B32" s="36"/>
      <c r="C32" s="37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4"/>
      <c r="IB32" s="34"/>
      <c r="IC32" s="34"/>
      <c r="ID32" s="34"/>
    </row>
    <row r="33" spans="1:238" ht="18" customHeight="1">
      <c r="A33" s="28"/>
      <c r="B33" s="29"/>
      <c r="C33" s="29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4"/>
      <c r="IB33" s="24"/>
      <c r="IC33" s="24"/>
      <c r="ID33" s="24"/>
    </row>
    <row r="34" spans="1:238" ht="25.5">
      <c r="A34" s="72" t="s">
        <v>127</v>
      </c>
      <c r="B34" s="72"/>
      <c r="C34" s="72"/>
      <c r="D34" s="17"/>
      <c r="E34" s="17"/>
      <c r="F34" s="17"/>
      <c r="G34" s="17"/>
      <c r="H34" s="17"/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9"/>
      <c r="IB34" s="19"/>
      <c r="IC34" s="19"/>
      <c r="ID34" s="19"/>
    </row>
    <row r="35" spans="1:238" ht="18" customHeight="1">
      <c r="A35" s="20"/>
      <c r="B35" s="21" t="s">
        <v>6</v>
      </c>
      <c r="C35" s="21" t="s">
        <v>7</v>
      </c>
      <c r="D35" s="22"/>
      <c r="E35" s="22"/>
      <c r="F35" s="22"/>
      <c r="G35" s="22"/>
      <c r="H35" s="22"/>
      <c r="I35" s="2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4"/>
      <c r="IB35" s="24"/>
      <c r="IC35" s="24"/>
      <c r="ID35" s="24"/>
    </row>
    <row r="36" spans="1:238" s="35" customFormat="1" ht="18" customHeight="1">
      <c r="A36" s="31">
        <v>1</v>
      </c>
      <c r="B36" s="32"/>
      <c r="C36" s="38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4"/>
      <c r="IB36" s="34"/>
      <c r="IC36" s="34"/>
      <c r="ID36" s="34"/>
    </row>
    <row r="37" spans="1:238" s="35" customFormat="1" ht="18" customHeight="1">
      <c r="A37" s="31">
        <v>2</v>
      </c>
      <c r="B37" s="32"/>
      <c r="C37" s="38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4"/>
      <c r="IB37" s="34"/>
      <c r="IC37" s="34"/>
      <c r="ID37" s="34"/>
    </row>
    <row r="38" spans="1:238" s="35" customFormat="1" ht="18" customHeight="1">
      <c r="A38" s="31">
        <v>3</v>
      </c>
      <c r="B38" s="32"/>
      <c r="C38" s="38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4"/>
      <c r="IB38" s="34"/>
      <c r="IC38" s="34"/>
      <c r="ID38" s="34"/>
    </row>
    <row r="39" spans="1:238" s="35" customFormat="1" ht="18" customHeight="1">
      <c r="A39" s="31">
        <v>4</v>
      </c>
      <c r="B39" s="36"/>
      <c r="C39" s="3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4"/>
      <c r="IB39" s="34"/>
      <c r="IC39" s="34"/>
      <c r="ID39" s="34"/>
    </row>
    <row r="40" spans="1:238" ht="18" customHeight="1">
      <c r="A40" s="28"/>
      <c r="B40" s="29"/>
      <c r="C40" s="29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4"/>
      <c r="IB40" s="24"/>
      <c r="IC40" s="24"/>
      <c r="ID40" s="24"/>
    </row>
    <row r="41" spans="1:238" ht="39" customHeight="1">
      <c r="A41" s="72" t="s">
        <v>123</v>
      </c>
      <c r="B41" s="72"/>
      <c r="C41" s="7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9"/>
      <c r="IB41" s="19"/>
      <c r="IC41" s="19"/>
      <c r="ID41" s="19"/>
    </row>
    <row r="42" spans="1:238" ht="18" customHeight="1">
      <c r="A42" s="20"/>
      <c r="B42" s="21" t="s">
        <v>6</v>
      </c>
      <c r="C42" s="21" t="s">
        <v>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4"/>
      <c r="IB42" s="24"/>
      <c r="IC42" s="24"/>
      <c r="ID42" s="24"/>
    </row>
    <row r="43" spans="1:238" s="35" customFormat="1" ht="18" customHeight="1">
      <c r="A43" s="31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4"/>
      <c r="IB43" s="34"/>
      <c r="IC43" s="34"/>
      <c r="ID43" s="34"/>
    </row>
    <row r="44" spans="1:238" s="35" customFormat="1" ht="18" customHeight="1">
      <c r="A44" s="31">
        <v>2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4"/>
      <c r="IB44" s="34"/>
      <c r="IC44" s="34"/>
      <c r="ID44" s="34"/>
    </row>
    <row r="45" spans="1:238" s="35" customFormat="1" ht="18" customHeight="1">
      <c r="A45" s="31">
        <v>3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4"/>
      <c r="IB45" s="34"/>
      <c r="IC45" s="34"/>
      <c r="ID45" s="34"/>
    </row>
    <row r="46" spans="1:238" s="35" customFormat="1" ht="18" customHeight="1">
      <c r="A46" s="31">
        <v>4</v>
      </c>
      <c r="B46" s="36"/>
      <c r="C46" s="37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4"/>
      <c r="IB46" s="34"/>
      <c r="IC46" s="34"/>
      <c r="ID46" s="34"/>
    </row>
    <row r="47" spans="1:238" s="35" customFormat="1" ht="18" customHeight="1">
      <c r="A47" s="31">
        <v>5</v>
      </c>
      <c r="B47" s="36"/>
      <c r="C47" s="37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4"/>
      <c r="IB47" s="34"/>
      <c r="IC47" s="34"/>
      <c r="ID47" s="34"/>
    </row>
    <row r="48" spans="1:238" s="35" customFormat="1" ht="18" customHeight="1">
      <c r="A48" s="31">
        <v>6</v>
      </c>
      <c r="B48" s="36"/>
      <c r="C48" s="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4"/>
      <c r="IB48" s="34"/>
      <c r="IC48" s="34"/>
      <c r="ID48" s="34"/>
    </row>
    <row r="49" spans="1:238" s="35" customFormat="1" ht="18" customHeight="1">
      <c r="A49" s="31">
        <v>7</v>
      </c>
      <c r="B49" s="36"/>
      <c r="C49" s="3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4"/>
      <c r="IB49" s="34"/>
      <c r="IC49" s="34"/>
      <c r="ID49" s="34"/>
    </row>
    <row r="50" spans="1:238" s="35" customFormat="1" ht="18" customHeight="1">
      <c r="A50" s="31">
        <v>8</v>
      </c>
      <c r="B50" s="36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4"/>
      <c r="IB50" s="34"/>
      <c r="IC50" s="34"/>
      <c r="ID50" s="34"/>
    </row>
    <row r="51" spans="1:238" s="35" customFormat="1" ht="18" customHeight="1">
      <c r="A51" s="31">
        <v>9</v>
      </c>
      <c r="B51" s="36"/>
      <c r="C51" s="37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4"/>
      <c r="IB51" s="34"/>
      <c r="IC51" s="34"/>
      <c r="ID51" s="34"/>
    </row>
    <row r="52" spans="1:238" ht="18" customHeight="1">
      <c r="A52" s="28"/>
      <c r="B52" s="29"/>
      <c r="C52" s="29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4"/>
      <c r="IB52" s="24"/>
      <c r="IC52" s="24"/>
      <c r="ID52" s="24"/>
    </row>
    <row r="53" spans="1:238" ht="39" customHeight="1">
      <c r="A53" s="72" t="s">
        <v>124</v>
      </c>
      <c r="B53" s="72"/>
      <c r="C53" s="7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9"/>
      <c r="IB53" s="19"/>
      <c r="IC53" s="19"/>
      <c r="ID53" s="19"/>
    </row>
    <row r="54" spans="1:238" ht="18" customHeight="1">
      <c r="A54" s="20"/>
      <c r="B54" s="21" t="s">
        <v>6</v>
      </c>
      <c r="C54" s="21" t="s">
        <v>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4"/>
      <c r="IB54" s="24"/>
      <c r="IC54" s="24"/>
      <c r="ID54" s="24"/>
    </row>
    <row r="55" spans="1:238" s="35" customFormat="1" ht="18" customHeight="1">
      <c r="A55" s="31">
        <v>1</v>
      </c>
      <c r="B55" s="32"/>
      <c r="C55" s="3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4"/>
      <c r="IB55" s="34"/>
      <c r="IC55" s="34"/>
      <c r="ID55" s="34"/>
    </row>
    <row r="56" spans="1:238" s="35" customFormat="1" ht="18" customHeight="1">
      <c r="A56" s="31">
        <v>2</v>
      </c>
      <c r="B56" s="32"/>
      <c r="C56" s="3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4"/>
      <c r="IB56" s="34"/>
      <c r="IC56" s="34"/>
      <c r="ID56" s="34"/>
    </row>
    <row r="57" spans="1:238" s="35" customFormat="1" ht="18" customHeight="1">
      <c r="A57" s="31">
        <v>3</v>
      </c>
      <c r="B57" s="32"/>
      <c r="C57" s="38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4"/>
      <c r="IB57" s="34"/>
      <c r="IC57" s="34"/>
      <c r="ID57" s="34"/>
    </row>
    <row r="58" spans="1:238" s="35" customFormat="1" ht="18" customHeight="1">
      <c r="A58" s="31">
        <v>4</v>
      </c>
      <c r="B58" s="32"/>
      <c r="C58" s="38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4"/>
      <c r="IB58" s="34"/>
      <c r="IC58" s="34"/>
      <c r="ID58" s="34"/>
    </row>
    <row r="59" spans="1:238" s="35" customFormat="1" ht="18" customHeight="1">
      <c r="A59" s="31">
        <v>5</v>
      </c>
      <c r="B59" s="32"/>
      <c r="C59" s="38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4"/>
      <c r="IB59" s="34"/>
      <c r="IC59" s="34"/>
      <c r="ID59" s="34"/>
    </row>
    <row r="60" spans="1:3" ht="15.75" customHeight="1">
      <c r="A60" s="30"/>
      <c r="B60" s="30"/>
      <c r="C60" s="30"/>
    </row>
  </sheetData>
  <sheetProtection/>
  <mergeCells count="9">
    <mergeCell ref="A41:C41"/>
    <mergeCell ref="A2:C2"/>
    <mergeCell ref="A3:C3"/>
    <mergeCell ref="A4:C4"/>
    <mergeCell ref="A53:C53"/>
    <mergeCell ref="A5:C5"/>
    <mergeCell ref="A21:C21"/>
    <mergeCell ref="A26:C26"/>
    <mergeCell ref="A34:C34"/>
  </mergeCells>
  <hyperlinks>
    <hyperlink ref="B1" location="accueil!A1" display="accueil"/>
  </hyperlinks>
  <printOptions horizontalCentered="1"/>
  <pageMargins left="0.2362204724409449" right="0.2362204724409449" top="0.5511811023622047" bottom="0.5511811023622047" header="0.31496062992125984" footer="0.31496062992125984"/>
  <pageSetup cellComments="asDisplayed" orientation="portrait" paperSize="9" scale="54" r:id="rId1"/>
  <headerFooter alignWithMargins="0">
    <oddHeader>&amp;C&amp;18Challenge "Alain BARBIAUX" du Vétéran Ardennais</oddHeader>
    <oddFooter>&amp;RComité des Ardennes de Tennis de Table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Proprietaire</cp:lastModifiedBy>
  <cp:lastPrinted>2015-05-30T13:31:55Z</cp:lastPrinted>
  <dcterms:created xsi:type="dcterms:W3CDTF">2002-06-18T15:32:38Z</dcterms:created>
  <dcterms:modified xsi:type="dcterms:W3CDTF">2016-05-21T11:31:02Z</dcterms:modified>
  <cp:category/>
  <cp:version/>
  <cp:contentType/>
  <cp:contentStatus/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